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08D2F055-F910-443E-AA3B-8AC918D5838C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81" i="1" l="1"/>
  <c r="A182" i="1"/>
  <c r="A183" i="1"/>
  <c r="A184" i="1"/>
  <c r="A185" i="1" s="1"/>
  <c r="A186" i="1" s="1"/>
  <c r="A147" i="1"/>
  <c r="A148" i="1"/>
  <c r="A149" i="1"/>
  <c r="A150" i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6" i="1"/>
  <c r="A17" i="1"/>
  <c r="A18" i="1"/>
  <c r="A19" i="1" s="1"/>
  <c r="A20" i="1" s="1"/>
  <c r="A21" i="1" s="1"/>
  <c r="A22" i="1"/>
  <c r="A23" i="1" s="1"/>
  <c r="A24" i="1" s="1"/>
  <c r="A25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T130" i="1"/>
  <c r="T129" i="1"/>
  <c r="T136" i="1" l="1"/>
  <c r="T182" i="1"/>
  <c r="S182" i="1"/>
  <c r="T135" i="1"/>
  <c r="T134" i="1"/>
  <c r="T179" i="1"/>
  <c r="T186" i="1"/>
  <c r="T185" i="1"/>
  <c r="T181" i="1" l="1"/>
  <c r="S180" i="1"/>
  <c r="T180" i="1" s="1"/>
  <c r="T15" i="1" l="1"/>
  <c r="T14" i="1"/>
  <c r="T12" i="1"/>
  <c r="T16" i="1"/>
  <c r="S16" i="1"/>
  <c r="T163" i="1"/>
  <c r="T164" i="1"/>
  <c r="T156" i="1"/>
  <c r="T157" i="1"/>
  <c r="T158" i="1"/>
  <c r="T171" i="1"/>
  <c r="T159" i="1"/>
  <c r="T155" i="1"/>
  <c r="T168" i="1"/>
  <c r="T169" i="1"/>
  <c r="T170" i="1"/>
  <c r="T167" i="1"/>
  <c r="T147" i="1"/>
  <c r="T160" i="1"/>
  <c r="T145" i="1"/>
  <c r="S145" i="1"/>
  <c r="T133" i="1" l="1"/>
  <c r="T97" i="1" l="1"/>
  <c r="T96" i="1"/>
  <c r="T94" i="1"/>
  <c r="T90" i="1"/>
  <c r="T89" i="1"/>
  <c r="T88" i="1"/>
  <c r="T83" i="1"/>
  <c r="T80" i="1"/>
  <c r="T166" i="1"/>
  <c r="T177" i="1"/>
  <c r="T176" i="1"/>
  <c r="T175" i="1"/>
  <c r="T174" i="1"/>
  <c r="T173" i="1"/>
  <c r="T184" i="1" l="1"/>
  <c r="T21" i="1"/>
  <c r="T22" i="1"/>
  <c r="T23" i="1"/>
  <c r="T24" i="1"/>
  <c r="T25" i="1"/>
  <c r="A180" i="1" l="1"/>
  <c r="A146" i="1"/>
  <c r="T122" i="1" l="1"/>
  <c r="T123" i="1"/>
  <c r="T124" i="1"/>
  <c r="T125" i="1"/>
  <c r="T126" i="1"/>
  <c r="T127" i="1"/>
  <c r="T128" i="1"/>
  <c r="T131" i="1"/>
  <c r="T132" i="1"/>
  <c r="T112" i="1"/>
  <c r="T113" i="1"/>
  <c r="T114" i="1"/>
  <c r="T115" i="1"/>
  <c r="T116" i="1"/>
  <c r="T117" i="1"/>
  <c r="T118" i="1"/>
  <c r="T119" i="1"/>
  <c r="T120" i="1"/>
  <c r="T121" i="1"/>
  <c r="T91" i="1"/>
  <c r="T92" i="1"/>
  <c r="T93" i="1"/>
  <c r="T95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87" i="1"/>
  <c r="T86" i="1"/>
  <c r="T85" i="1"/>
  <c r="T84" i="1"/>
  <c r="T82" i="1"/>
  <c r="T81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 l="1"/>
  <c r="T63" i="1"/>
  <c r="T62" i="1"/>
  <c r="T61" i="1"/>
  <c r="T60" i="1"/>
  <c r="T59" i="1"/>
  <c r="T58" i="1"/>
  <c r="T57" i="1"/>
  <c r="T52" i="1"/>
  <c r="T56" i="1"/>
  <c r="T55" i="1"/>
  <c r="T54" i="1"/>
  <c r="T53" i="1"/>
  <c r="T51" i="1"/>
  <c r="T50" i="1"/>
  <c r="T49" i="1"/>
  <c r="T48" i="1"/>
  <c r="T47" i="1"/>
  <c r="T46" i="1"/>
  <c r="T45" i="1"/>
  <c r="T44" i="1"/>
  <c r="T43" i="1"/>
  <c r="T42" i="1"/>
  <c r="T41" i="1"/>
  <c r="T40" i="1" l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18" i="1"/>
  <c r="T19" i="1"/>
  <c r="T20" i="1"/>
  <c r="T26" i="1"/>
  <c r="T183" i="1" l="1"/>
  <c r="T148" i="1" l="1"/>
  <c r="T146" i="1" l="1"/>
  <c r="T154" i="1" l="1"/>
  <c r="T153" i="1"/>
  <c r="T152" i="1"/>
  <c r="T151" i="1"/>
  <c r="T150" i="1"/>
  <c r="T17" i="1" l="1"/>
  <c r="A15" i="1" l="1"/>
  <c r="T149" i="1" l="1"/>
</calcChain>
</file>

<file path=xl/sharedStrings.xml><?xml version="1.0" encoding="utf-8"?>
<sst xmlns="http://schemas.openxmlformats.org/spreadsheetml/2006/main" count="968" uniqueCount="352">
  <si>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</si>
  <si>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</si>
  <si>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</si>
  <si>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</si>
  <si>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</si>
  <si>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</si>
  <si>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</si>
  <si>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</si>
  <si>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</si>
  <si>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</si>
  <si>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</si>
  <si>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</si>
  <si>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</si>
  <si>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</si>
  <si>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</si>
  <si>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</si>
  <si>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</si>
  <si>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</si>
  <si>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</si>
  <si>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</si>
  <si>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</si>
  <si>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</si>
  <si>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</si>
  <si>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</si>
  <si>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</si>
  <si>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</si>
  <si>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</si>
  <si>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</si>
  <si>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</si>
  <si>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</si>
  <si>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</si>
  <si>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</si>
  <si>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</si>
  <si>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</si>
  <si>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</si>
  <si>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</si>
  <si>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</si>
  <si>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</si>
  <si>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</si>
  <si>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</si>
  <si>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</si>
  <si>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</si>
  <si>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</si>
  <si>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</si>
  <si>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</si>
  <si>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</si>
  <si>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</si>
  <si>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</si>
  <si>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</si>
  <si>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</si>
  <si>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</si>
  <si>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</si>
  <si>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</si>
  <si>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</si>
  <si>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</si>
  <si>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</si>
  <si>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</si>
  <si>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</si>
  <si>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</si>
  <si>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</si>
  <si>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</si>
  <si>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</si>
  <si>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</si>
  <si>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</si>
  <si>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</si>
  <si>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</si>
  <si>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</si>
  <si>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</si>
  <si>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</si>
  <si>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</si>
  <si>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</si>
  <si>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</si>
  <si>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</si>
  <si>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</si>
  <si>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</si>
  <si>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</si>
  <si>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</si>
  <si>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</si>
  <si>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</si>
  <si>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</si>
  <si>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</si>
  <si>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</si>
  <si>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</si>
  <si>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</si>
  <si>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</si>
  <si>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</si>
  <si>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</si>
  <si>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</si>
  <si>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ООО "Мегафон Кавказ"</t>
  </si>
  <si>
    <t>Капитальный ремонт</t>
  </si>
  <si>
    <t>№б/н от 09.01.2019г.</t>
  </si>
  <si>
    <t>№77 от 09.01.2019г.</t>
  </si>
  <si>
    <t>тыс.куб. м</t>
  </si>
  <si>
    <t>ООО "С-Газ"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</si>
  <si>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</si>
  <si>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</si>
  <si>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</si>
  <si>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</si>
  <si>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t>дизтопливо</t>
  </si>
  <si>
    <t>услуги спецтехники (экскаватор)</t>
  </si>
  <si>
    <t>м.час</t>
  </si>
  <si>
    <t>ИП Беляшев А.Н.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</si>
  <si>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</si>
  <si>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</si>
  <si>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</si>
  <si>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</si>
  <si>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</si>
  <si>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</si>
  <si>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</si>
  <si>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№23 от 01.06.2019г.</t>
  </si>
  <si>
    <t>ПАО "НК "Роснефть"- Кубаньнефтепродукт"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</si>
  <si>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октябрь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</si>
  <si>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крыльчатка охлаждения</t>
  </si>
  <si>
    <t>ИП Коваленко А.В.</t>
  </si>
  <si>
    <t>кассовый чек №00005 от 03.10.2019г.</t>
  </si>
  <si>
    <t>трубка тормозная д6</t>
  </si>
  <si>
    <t>подшипник ступицы</t>
  </si>
  <si>
    <t>ИП Бочеев А.С.</t>
  </si>
  <si>
    <t>товарный чек № 1981 от 07.10.2019г.</t>
  </si>
  <si>
    <t>сальник ступицы</t>
  </si>
  <si>
    <t>крестовина УАЗ</t>
  </si>
  <si>
    <t>товарный чек № 1911 от 10.10.2019г.</t>
  </si>
  <si>
    <t>провод 1*2,5</t>
  </si>
  <si>
    <t>м</t>
  </si>
  <si>
    <t>ИП Гладков А.В.</t>
  </si>
  <si>
    <t>товарный чек № 426 от 02.10.2019г.</t>
  </si>
  <si>
    <t>рулетка 3м</t>
  </si>
  <si>
    <t>рулетка 5м</t>
  </si>
  <si>
    <t>рулетка 10м</t>
  </si>
  <si>
    <t>ИП Овчаренко Н.Б.</t>
  </si>
  <si>
    <t>товарный чен б/н от 01.10.2019г.</t>
  </si>
  <si>
    <t>крем-мыло</t>
  </si>
  <si>
    <t>моющее средство</t>
  </si>
  <si>
    <t>доместос</t>
  </si>
  <si>
    <t>средство для стекол</t>
  </si>
  <si>
    <t>товарный чек № 425 от 02.10.2019г.</t>
  </si>
  <si>
    <t>сода пищевая</t>
  </si>
  <si>
    <t>АО "Тандер" ГМ Магнит</t>
  </si>
  <si>
    <t>кассовый чек № 112 от 01.10.2019г.</t>
  </si>
  <si>
    <t>лопата</t>
  </si>
  <si>
    <t>товарный чек  б/н от 02.10.2019г.</t>
  </si>
  <si>
    <t>пеноплекс</t>
  </si>
  <si>
    <t>брезент</t>
  </si>
  <si>
    <t>анкер</t>
  </si>
  <si>
    <t>натяжитель</t>
  </si>
  <si>
    <t>зажим</t>
  </si>
  <si>
    <t>трос</t>
  </si>
  <si>
    <t>пена монтажная</t>
  </si>
  <si>
    <t>товарный чек  б/н от 04.10.2019г.</t>
  </si>
  <si>
    <t>шайба 12 оц</t>
  </si>
  <si>
    <t>кг</t>
  </si>
  <si>
    <t>товарный чек  б/н от 07.10.2019г.</t>
  </si>
  <si>
    <t>конверты</t>
  </si>
  <si>
    <t>АО "Почта России"</t>
  </si>
  <si>
    <t>кассовый чек № 25 от 15.10.2019г.</t>
  </si>
  <si>
    <t>кассовый чек № 19 от 11.10.2019г.</t>
  </si>
  <si>
    <t>кассовый чек № 54 от 03.10.2019г.</t>
  </si>
  <si>
    <t>перчатки резиновые</t>
  </si>
  <si>
    <t>чистящее средство</t>
  </si>
  <si>
    <t>пакеты для мусора</t>
  </si>
  <si>
    <t>Магазин № 2935</t>
  </si>
  <si>
    <t>Магазин № 2936</t>
  </si>
  <si>
    <t>Магазин № 2937</t>
  </si>
  <si>
    <t>товарный чек № 87 от 06.10.2019г.</t>
  </si>
  <si>
    <t>коврик для мышки</t>
  </si>
  <si>
    <t>салфетки универсальные</t>
  </si>
  <si>
    <t>ИП Асминини П.А.</t>
  </si>
  <si>
    <t>товарный чек № 662 от 14.10.2019г.</t>
  </si>
  <si>
    <t>термопленка</t>
  </si>
  <si>
    <t>ООО "Элти"</t>
  </si>
  <si>
    <t>кассовый чек № 36 от 14.10.2019г.</t>
  </si>
  <si>
    <t>фоторецептор НР</t>
  </si>
  <si>
    <t>кассовый чек № 36 от 04.10.2019г.</t>
  </si>
  <si>
    <t>тонер</t>
  </si>
  <si>
    <t>ИП Карасько А.В.</t>
  </si>
  <si>
    <t>замок висячий</t>
  </si>
  <si>
    <t>ИП Лила М.В.</t>
  </si>
  <si>
    <t>товарный чек № 58784 от 17.10.2019г.</t>
  </si>
  <si>
    <t>отсев</t>
  </si>
  <si>
    <t>м3</t>
  </si>
  <si>
    <t>ИП Васильченко Е.Н.</t>
  </si>
  <si>
    <t>товарный чек № 18 от 17.10.2019г.</t>
  </si>
  <si>
    <t>кассовый чек № 1 от 09.10.2019г.</t>
  </si>
  <si>
    <t>батарейки</t>
  </si>
  <si>
    <t>ИП Кочканьян С.А.</t>
  </si>
  <si>
    <t>товарный чек б/н от 09.10.2019г.</t>
  </si>
  <si>
    <t>товарный чек б/н от 18.10.2019г.</t>
  </si>
  <si>
    <t>насос топливный</t>
  </si>
  <si>
    <t>датчик холостого хода</t>
  </si>
  <si>
    <t>свеча зажигания</t>
  </si>
  <si>
    <t>счетчик газа ВК-G6T</t>
  </si>
  <si>
    <t>ИП Зинченко Н.Г.</t>
  </si>
  <si>
    <t>товарный чек № 2 от 22.10.2019г.</t>
  </si>
  <si>
    <t>насадка на косу цепная</t>
  </si>
  <si>
    <t>ИП Харченко Е.В.</t>
  </si>
  <si>
    <t>товарный чек б/н от 24.10.2019г.</t>
  </si>
  <si>
    <t>шаровая опора</t>
  </si>
  <si>
    <t>товарный чек № 1243 от 29.10.2019г.</t>
  </si>
  <si>
    <t>болт в сборе</t>
  </si>
  <si>
    <t>ИП Румянцева А.Г.</t>
  </si>
  <si>
    <t>товарный чек № 2329 от 24.10.2019г.</t>
  </si>
  <si>
    <t>кассовый чек № 23 от 21.10.2019г.</t>
  </si>
  <si>
    <t>фотовал НР</t>
  </si>
  <si>
    <t>кассовый чек № 2 от 21.10.2019г.</t>
  </si>
  <si>
    <t>тонер НР 1005</t>
  </si>
  <si>
    <t>тонер НР 1006</t>
  </si>
  <si>
    <t>грунт 1,9 белый</t>
  </si>
  <si>
    <t>грунт черный</t>
  </si>
  <si>
    <t>кисть 1,5</t>
  </si>
  <si>
    <t>анкер болт с гайкой</t>
  </si>
  <si>
    <t>круг отрезной 230*1,8</t>
  </si>
  <si>
    <t>кисть 50 мм</t>
  </si>
  <si>
    <t>ООО "Магазин Мастерок"</t>
  </si>
  <si>
    <t>товарный чек б/н от 28.10.2019г.</t>
  </si>
  <si>
    <t>кисть плоская 63 мм</t>
  </si>
  <si>
    <t>уайт-спирит</t>
  </si>
  <si>
    <t>ИП Старцева А.Д.</t>
  </si>
  <si>
    <t>товарный чек № 5764 от 24.10.2019г.</t>
  </si>
  <si>
    <t>гипс строительный 5 кг</t>
  </si>
  <si>
    <t>п/г</t>
  </si>
  <si>
    <t>товарный чек № 5757 от 24.10.2019г.</t>
  </si>
  <si>
    <t>кассовый чек № 25 от 18.10.2019г.</t>
  </si>
  <si>
    <t>профиль маячок 6 мм</t>
  </si>
  <si>
    <t>31.10.2019г.</t>
  </si>
  <si>
    <t>кассовый чек № 00286 от 28.10.2019г.</t>
  </si>
  <si>
    <t>28.10.2019г.</t>
  </si>
  <si>
    <t>29.10.2019г.</t>
  </si>
  <si>
    <t>кассовый чек № 00092 от 29.10.2019г.</t>
  </si>
  <si>
    <t>№ 113-19/04-5 от 02.10.2019г.</t>
  </si>
  <si>
    <t>№ 132-19/04-5 от 16.10.2019г.</t>
  </si>
  <si>
    <t>№ 133-19/04-5 от 17.10.2019г.</t>
  </si>
  <si>
    <t>№ 134-19/04-5 от 21.10.2019г.</t>
  </si>
  <si>
    <t>№ 138-19/04-5 от 18.10.2019г.</t>
  </si>
  <si>
    <t>02.10.2019г.</t>
  </si>
  <si>
    <t>16.10.2019г.</t>
  </si>
  <si>
    <t>17.10.2019г.</t>
  </si>
  <si>
    <t>21.10.2019г.</t>
  </si>
  <si>
    <t>18.10.2019г.</t>
  </si>
  <si>
    <t>10.10.2019г.</t>
  </si>
  <si>
    <t>аттестация специалиста неразрушающего контроля</t>
  </si>
  <si>
    <t>ООО НТЦ "КОНТЕСТ"</t>
  </si>
  <si>
    <t>№ НТЦ-03537 от 06.08.2019г.</t>
  </si>
  <si>
    <t>поверка средств измерения</t>
  </si>
  <si>
    <t>№ 01-6588/п/р от 08.07.2019г.</t>
  </si>
  <si>
    <t>кассовый чек б/н от 21.10.2019г.</t>
  </si>
  <si>
    <t>кассовый чек б/н от 30.10.2019г.</t>
  </si>
  <si>
    <t>30.10.2019г.</t>
  </si>
  <si>
    <t>04.10.2019г.</t>
  </si>
  <si>
    <t>ремонт колеса</t>
  </si>
  <si>
    <t>ИП Минасян</t>
  </si>
  <si>
    <t>товарный чек № 893816 от 17.09.2019г.</t>
  </si>
  <si>
    <t>ацетилен</t>
  </si>
  <si>
    <t>ООО "Провизия"</t>
  </si>
  <si>
    <t>№68/1 от 22.10.2019г.</t>
  </si>
  <si>
    <t>№67 от 14.10.2019г.</t>
  </si>
  <si>
    <t>штамп</t>
  </si>
  <si>
    <t>ООО "М-Графика"</t>
  </si>
  <si>
    <t>№ 1784 от 09.10.2019г.</t>
  </si>
  <si>
    <t>11.10.2019г.</t>
  </si>
  <si>
    <t>кислород</t>
  </si>
  <si>
    <t>22.10.2019г.</t>
  </si>
  <si>
    <t>напоромер КМ-22Р</t>
  </si>
  <si>
    <t>ООО "Юг Газ-Сервис"</t>
  </si>
  <si>
    <t>№А-62 от 22.10.2019г.</t>
  </si>
  <si>
    <t>манометр ТМ-510Р</t>
  </si>
  <si>
    <t>24.10.2019г.</t>
  </si>
  <si>
    <t>бумага Комус</t>
  </si>
  <si>
    <t>ООО "Комус Кубань"</t>
  </si>
  <si>
    <t>№б/н от 16.10.2019г.</t>
  </si>
  <si>
    <t>труба ЭСВ 2УС 89*4</t>
  </si>
  <si>
    <t>п/м</t>
  </si>
  <si>
    <t>№62 от 25.09.2019г.</t>
  </si>
  <si>
    <t>труба ЭСВ 2УС 76*4</t>
  </si>
  <si>
    <t>№60 от 23.09.2019г.</t>
  </si>
  <si>
    <t>труба ЭСВ 2УС 108*4</t>
  </si>
  <si>
    <t>труба ЭСВ 2УС 159*4,5</t>
  </si>
  <si>
    <t>№61 от 24.09.2019г.</t>
  </si>
  <si>
    <t>проверка дымовых и вентиляционных каналов от приборов работающих на газовом топливе</t>
  </si>
  <si>
    <t>Апшеронское местное отделение ККО ООО "ВДПО"</t>
  </si>
  <si>
    <t>№9/50 от 15.10.2019г.</t>
  </si>
  <si>
    <t>фискальный накопитель Инвента ФН-1.1</t>
  </si>
  <si>
    <t>ООО "Касса23"</t>
  </si>
  <si>
    <t>№159 от 18.10.2019г.</t>
  </si>
  <si>
    <t>перерегистрация ККТ</t>
  </si>
  <si>
    <t>автошины Я-245 215/90/15</t>
  </si>
  <si>
    <t>ООО "Фирма Виктория"</t>
  </si>
  <si>
    <t>№ 94/19/А от 11.10.2019г.</t>
  </si>
  <si>
    <t>15.10.2019г.</t>
  </si>
  <si>
    <t>шины cordiant</t>
  </si>
  <si>
    <t>ИП Мартиросян А.Е.</t>
  </si>
  <si>
    <t>№ 287/19 от 14.10.2019г.</t>
  </si>
  <si>
    <t>диски колесные</t>
  </si>
  <si>
    <t>шины кама-219</t>
  </si>
  <si>
    <t>шины к-156</t>
  </si>
  <si>
    <t>шины powertrack</t>
  </si>
  <si>
    <t>исследование и подготовка технического заключения на предмет перепланировки нежилого здания , расположенного по адресу: г. Апшеронск, ул. Ворошилова, 78</t>
  </si>
  <si>
    <t>ГБУ КК "Краевая техническая инвентаризация- Краевое БТИ"</t>
  </si>
  <si>
    <t>№92/19-1298 от 10.10.2019г.</t>
  </si>
  <si>
    <t>14.10.2019г.</t>
  </si>
  <si>
    <t>ключ баллонный крестовой</t>
  </si>
  <si>
    <t>№ б/н от 14.10.2019г.</t>
  </si>
  <si>
    <t>прокладка между КПП и РКК</t>
  </si>
  <si>
    <t>фильтр воздушный ГАЗ-53</t>
  </si>
  <si>
    <t>сальник моста УАЗ</t>
  </si>
  <si>
    <t>масло ТЭП-15 1л</t>
  </si>
  <si>
    <t>колодки тормозные задние УАЗ к-т</t>
  </si>
  <si>
    <t>сальник передний шруса УАЗ</t>
  </si>
  <si>
    <t>сальник поворотного кулака УАЗ</t>
  </si>
  <si>
    <t>салфетка</t>
  </si>
  <si>
    <t>салфетка протирочная</t>
  </si>
  <si>
    <t>рукав д. 25 10 см</t>
  </si>
  <si>
    <t>жидкость ГУР</t>
  </si>
  <si>
    <t>крышка заднего моста УАЗ</t>
  </si>
  <si>
    <t>крышка масляная 402 Евро</t>
  </si>
  <si>
    <t>болт заднего моста</t>
  </si>
  <si>
    <t>гайка</t>
  </si>
  <si>
    <t>сальник заднего моста УАЗ</t>
  </si>
  <si>
    <t>патрубок верхний ГАЗ</t>
  </si>
  <si>
    <t>хомут</t>
  </si>
  <si>
    <t>прокладка ступицы УАЗ</t>
  </si>
  <si>
    <t>жидкость тормозная 0,5л</t>
  </si>
  <si>
    <t>вода дистиллированная 5л</t>
  </si>
  <si>
    <t>фильтр на газовое оборудование</t>
  </si>
  <si>
    <t>рукав д. 25 70 см</t>
  </si>
  <si>
    <t>оплетка руля</t>
  </si>
  <si>
    <t>шланг тормозной</t>
  </si>
  <si>
    <t>цпс</t>
  </si>
  <si>
    <t>р-к передней подвески</t>
  </si>
  <si>
    <t>р-к задн. ЗТЦ</t>
  </si>
  <si>
    <t>противотуманка левая</t>
  </si>
  <si>
    <t>наконечник свечи</t>
  </si>
  <si>
    <t>аккумулятор 6 ст-65</t>
  </si>
  <si>
    <t>ИП Давьялов В.Б.</t>
  </si>
  <si>
    <t>№ 113 от 03.10.2019г.</t>
  </si>
  <si>
    <t>бетон М-200 В15</t>
  </si>
  <si>
    <t>ООО ПСК "Капитал +"</t>
  </si>
  <si>
    <t>№ 42 от 02.10.2019г.</t>
  </si>
  <si>
    <t>ФБУ "Краснодарский ЦСМ"</t>
  </si>
  <si>
    <t>ИП Дженас С.Л.</t>
  </si>
  <si>
    <t>№ 14 от 15.10.2019г.</t>
  </si>
  <si>
    <t>ремонт  автомобиля</t>
  </si>
  <si>
    <t>разработка документации на перепланировку помещений нежилого здания , расположенного по адресу: г. Апшеронск, ул. Ворошилова, 78</t>
  </si>
  <si>
    <t>ООО "БиС"</t>
  </si>
  <si>
    <t>№27 от 03.10.2019г.</t>
  </si>
  <si>
    <t>№69-19/10 от 01.10.2019г.</t>
  </si>
  <si>
    <t>№70-19/10 от 01.10.2019г.</t>
  </si>
  <si>
    <t>№12 от 01.10.2019г.</t>
  </si>
  <si>
    <t>кассовый чек № 04 от 04.10.2019г.</t>
  </si>
  <si>
    <t>кассовый чек № 0105от 10.10.2019г.</t>
  </si>
  <si>
    <t>кассовый чек от 18.10.2019г.</t>
  </si>
  <si>
    <t>кассовый чек от 11.10.2019г.</t>
  </si>
  <si>
    <t>№ 71-19/10 от 01.10.2019г.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</si>
</sst>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1" fontId="0" fillId="0" borderId="13" xfId="0" applyNumberForma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4" xfId="0" applyFont="1" applyFill="1" applyBorder="1" applyAlignment="1">
      <alignment horizontal="left" vertical="center" wrapText="1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top" wrapText="1"/>
    </xf>
    <xf numFmtId="1" fontId="0" fillId="0" borderId="13" xfId="0" applyNumberFormat="1" applyFill="1" applyBorder="1" applyAlignment="1">
      <alignment horizontal="right" vertical="top"/>
    </xf>
    <xf numFmtId="0" fontId="6" fillId="0" borderId="13" xfId="0" applyFont="1" applyFill="1" applyBorder="1" applyAlignment="1">
      <alignment horizontal="right" vertical="top" wrapText="1"/>
    </xf>
    <xf numFmtId="0" fontId="11" fillId="2" borderId="13" xfId="0" applyFont="1" applyFill="1" applyBorder="1" applyAlignment="1">
      <alignment horizontal="left" vertical="center" wrapText="1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vertical="top" wrapText="1"/>
    </xf>
    <xf numFmtId="165" fontId="10" fillId="0" borderId="13" xfId="0" applyNumberFormat="1" applyFont="1" applyFill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165" fontId="10" fillId="0" borderId="13" xfId="0" applyNumberFormat="1" applyFont="1" applyBorder="1" applyAlignment="1">
      <alignment vertical="top"/>
    </xf>
    <xf numFmtId="0" fontId="10" fillId="0" borderId="13" xfId="0" applyFont="1" applyFill="1" applyBorder="1" applyAlignment="1">
      <alignment vertical="top"/>
    </xf>
    <xf numFmtId="0" fontId="10" fillId="0" borderId="0" xfId="0" applyFont="1"/>
    <xf numFmtId="0" fontId="0" fillId="0" borderId="13" xfId="0" applyFill="1" applyBorder="1" applyAlignment="1">
      <alignment horizontal="center"/>
    </xf>
    <xf numFmtId="14" fontId="4" fillId="0" borderId="13" xfId="0" applyNumberFormat="1" applyFont="1" applyFill="1" applyBorder="1" applyAlignment="1">
      <alignment vertic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168" fontId="0" fillId="0" borderId="13" xfId="0" applyNumberFormat="1" applyFill="1" applyBorder="1" applyAlignment="1">
      <alignment vertical="top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49" fontId="4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98"/>
  <sheetViews>
    <sheetView tabSelected="1" topLeftCell="A7" workbookViewId="0">
      <selection activeCell="C189" sqref="C189"/>
    </sheetView>
  </sheetViews>
  <sheetFormatPr defaultRowHeight="15" x14ac:dyDescent="0.25"/>
  <cols>
    <col min="1" max="1" width="10.85546875" style="9" bestFit="1" customWidth="1"/>
    <col min="2" max="2" width="10" style="48" customWidth="1"/>
    <col min="3" max="4" width="4" style="49" customWidth="1"/>
    <col min="5" max="5" width="3.28515625" style="49" customWidth="1"/>
    <col min="6" max="6" width="3.5703125" style="49" customWidth="1"/>
    <col min="7" max="7" width="3.42578125" style="49" customWidth="1"/>
    <col min="8" max="8" width="4" style="49" customWidth="1"/>
    <col min="9" max="9" width="4.7109375" style="49" customWidth="1"/>
    <col min="10" max="10" width="4" style="49" customWidth="1"/>
    <col min="11" max="11" width="5.42578125" style="49" customWidth="1"/>
    <col min="12" max="12" width="3.7109375" style="49" customWidth="1"/>
    <col min="13" max="13" width="9.140625" style="49"/>
    <col min="14" max="14" width="18.28515625" style="49" customWidth="1"/>
    <col min="15" max="15" width="12.5703125" style="49" customWidth="1"/>
    <col min="16" max="16" width="31.85546875" style="15" customWidth="1"/>
    <col min="17" max="17" width="13.28515625" style="15" customWidth="1"/>
    <col min="18" max="18" width="9.140625" style="15"/>
    <col min="19" max="19" width="9.5703125" style="15" bestFit="1" customWidth="1"/>
    <col min="20" max="20" width="11.85546875" style="15" customWidth="1"/>
    <col min="21" max="21" width="41" style="15" customWidth="1"/>
    <col min="22" max="22" width="39.85546875" style="15" customWidth="1"/>
  </cols>
  <sheetData>
    <row r="1" spans="1:22" ht="27" customHeight="1" x14ac:dyDescent="0.25">
      <c r="T1" s="100" t="s">
        <v>61</v>
      </c>
      <c r="U1" s="100"/>
      <c r="V1" s="100"/>
    </row>
    <row r="2" spans="1:22" ht="31.5" customHeight="1" x14ac:dyDescent="0.25">
      <c r="A2" s="101" t="s">
        <v>111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ht="15.75" thickBot="1" x14ac:dyDescent="0.3"/>
    <row r="4" spans="1:22" ht="46.5" customHeight="1" thickBot="1" x14ac:dyDescent="0.3">
      <c r="A4" s="103" t="s">
        <v>0</v>
      </c>
      <c r="B4" s="97" t="s">
        <v>18</v>
      </c>
      <c r="C4" s="85" t="s">
        <v>1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79" t="s">
        <v>2</v>
      </c>
      <c r="Q4" s="82" t="s">
        <v>27</v>
      </c>
      <c r="R4" s="82" t="s">
        <v>3</v>
      </c>
      <c r="S4" s="82" t="s">
        <v>28</v>
      </c>
      <c r="T4" s="82" t="s">
        <v>29</v>
      </c>
      <c r="U4" s="82" t="s">
        <v>30</v>
      </c>
      <c r="V4" s="82" t="s">
        <v>4</v>
      </c>
    </row>
    <row r="5" spans="1:22" ht="24.75" customHeight="1" thickBot="1" x14ac:dyDescent="0.3">
      <c r="A5" s="104"/>
      <c r="B5" s="98"/>
      <c r="C5" s="85" t="s">
        <v>5</v>
      </c>
      <c r="D5" s="86"/>
      <c r="E5" s="86"/>
      <c r="F5" s="86"/>
      <c r="G5" s="86"/>
      <c r="H5" s="86"/>
      <c r="I5" s="86"/>
      <c r="J5" s="86"/>
      <c r="K5" s="86"/>
      <c r="L5" s="86"/>
      <c r="M5" s="87"/>
      <c r="N5" s="88" t="s">
        <v>60</v>
      </c>
      <c r="O5" s="89"/>
      <c r="P5" s="80"/>
      <c r="Q5" s="83"/>
      <c r="R5" s="83"/>
      <c r="S5" s="83"/>
      <c r="T5" s="83"/>
      <c r="U5" s="83"/>
      <c r="V5" s="83"/>
    </row>
    <row r="6" spans="1:22" ht="24.75" customHeight="1" thickBot="1" x14ac:dyDescent="0.3">
      <c r="A6" s="104"/>
      <c r="B6" s="98"/>
      <c r="C6" s="85" t="s">
        <v>7</v>
      </c>
      <c r="D6" s="86"/>
      <c r="E6" s="86"/>
      <c r="F6" s="86"/>
      <c r="G6" s="86"/>
      <c r="H6" s="86"/>
      <c r="I6" s="86"/>
      <c r="J6" s="86"/>
      <c r="K6" s="86"/>
      <c r="L6" s="87"/>
      <c r="M6" s="94" t="s">
        <v>25</v>
      </c>
      <c r="N6" s="90" t="s">
        <v>6</v>
      </c>
      <c r="O6" s="91"/>
      <c r="P6" s="80"/>
      <c r="Q6" s="83"/>
      <c r="R6" s="83"/>
      <c r="S6" s="83"/>
      <c r="T6" s="83"/>
      <c r="U6" s="83"/>
      <c r="V6" s="83"/>
    </row>
    <row r="7" spans="1:22" ht="15.75" customHeight="1" x14ac:dyDescent="0.25">
      <c r="A7" s="104"/>
      <c r="B7" s="98"/>
      <c r="C7" s="88" t="s">
        <v>8</v>
      </c>
      <c r="D7" s="92"/>
      <c r="E7" s="89"/>
      <c r="F7" s="88" t="s">
        <v>9</v>
      </c>
      <c r="G7" s="92"/>
      <c r="H7" s="89"/>
      <c r="I7" s="88" t="s">
        <v>10</v>
      </c>
      <c r="J7" s="89"/>
      <c r="K7" s="88" t="s">
        <v>10</v>
      </c>
      <c r="L7" s="89"/>
      <c r="M7" s="95"/>
      <c r="N7" s="82" t="s">
        <v>26</v>
      </c>
      <c r="O7" s="82" t="s">
        <v>13</v>
      </c>
      <c r="P7" s="80"/>
      <c r="Q7" s="83"/>
      <c r="R7" s="83"/>
      <c r="S7" s="83"/>
      <c r="T7" s="83"/>
      <c r="U7" s="83"/>
      <c r="V7" s="83"/>
    </row>
    <row r="8" spans="1:22" ht="27" customHeight="1" thickBot="1" x14ac:dyDescent="0.3">
      <c r="A8" s="104"/>
      <c r="B8" s="98"/>
      <c r="C8" s="90"/>
      <c r="D8" s="93"/>
      <c r="E8" s="91"/>
      <c r="F8" s="90"/>
      <c r="G8" s="93"/>
      <c r="H8" s="91"/>
      <c r="I8" s="90" t="s">
        <v>11</v>
      </c>
      <c r="J8" s="91"/>
      <c r="K8" s="90" t="s">
        <v>12</v>
      </c>
      <c r="L8" s="91"/>
      <c r="M8" s="95"/>
      <c r="N8" s="83"/>
      <c r="O8" s="83"/>
      <c r="P8" s="80"/>
      <c r="Q8" s="83"/>
      <c r="R8" s="83"/>
      <c r="S8" s="83"/>
      <c r="T8" s="83"/>
      <c r="U8" s="83"/>
      <c r="V8" s="83"/>
    </row>
    <row r="9" spans="1:22" ht="24.75" customHeight="1" x14ac:dyDescent="0.25">
      <c r="A9" s="104"/>
      <c r="B9" s="98"/>
      <c r="C9" s="82" t="s">
        <v>14</v>
      </c>
      <c r="D9" s="82" t="s">
        <v>19</v>
      </c>
      <c r="E9" s="82" t="s">
        <v>15</v>
      </c>
      <c r="F9" s="82" t="s">
        <v>16</v>
      </c>
      <c r="G9" s="82" t="s">
        <v>20</v>
      </c>
      <c r="H9" s="82" t="s">
        <v>17</v>
      </c>
      <c r="I9" s="82" t="s">
        <v>21</v>
      </c>
      <c r="J9" s="82" t="s">
        <v>22</v>
      </c>
      <c r="K9" s="82" t="s">
        <v>23</v>
      </c>
      <c r="L9" s="82" t="s">
        <v>24</v>
      </c>
      <c r="M9" s="95"/>
      <c r="N9" s="83"/>
      <c r="O9" s="83"/>
      <c r="P9" s="80"/>
      <c r="Q9" s="83"/>
      <c r="R9" s="83"/>
      <c r="S9" s="83"/>
      <c r="T9" s="83"/>
      <c r="U9" s="83"/>
      <c r="V9" s="83"/>
    </row>
    <row r="10" spans="1:22" ht="186.75" customHeight="1" thickBot="1" x14ac:dyDescent="0.3">
      <c r="A10" s="105"/>
      <c r="B10" s="99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96"/>
      <c r="N10" s="84"/>
      <c r="O10" s="84"/>
      <c r="P10" s="81"/>
      <c r="Q10" s="84"/>
      <c r="R10" s="84"/>
      <c r="S10" s="84"/>
      <c r="T10" s="84"/>
      <c r="U10" s="84"/>
      <c r="V10" s="84"/>
    </row>
    <row r="11" spans="1:22" x14ac:dyDescent="0.25">
      <c r="A11" s="10">
        <v>1</v>
      </c>
      <c r="B11" s="4">
        <v>2</v>
      </c>
      <c r="C11" s="50">
        <v>3</v>
      </c>
      <c r="D11" s="50">
        <v>4</v>
      </c>
      <c r="E11" s="50">
        <v>5</v>
      </c>
      <c r="F11" s="50">
        <v>6</v>
      </c>
      <c r="G11" s="50">
        <v>7</v>
      </c>
      <c r="H11" s="50">
        <v>8</v>
      </c>
      <c r="I11" s="50">
        <v>9</v>
      </c>
      <c r="J11" s="50">
        <v>10</v>
      </c>
      <c r="K11" s="50">
        <v>11</v>
      </c>
      <c r="L11" s="50">
        <v>12</v>
      </c>
      <c r="M11" s="5">
        <v>13</v>
      </c>
      <c r="N11" s="50">
        <v>14</v>
      </c>
      <c r="O11" s="50">
        <v>15</v>
      </c>
      <c r="P11" s="36">
        <v>16</v>
      </c>
      <c r="Q11" s="16">
        <v>17</v>
      </c>
      <c r="R11" s="16">
        <v>18</v>
      </c>
      <c r="S11" s="16">
        <v>19</v>
      </c>
      <c r="T11" s="16">
        <v>20</v>
      </c>
      <c r="U11" s="16">
        <v>21</v>
      </c>
      <c r="V11" s="16">
        <v>22</v>
      </c>
    </row>
    <row r="12" spans="1:22" x14ac:dyDescent="0.25">
      <c r="A12" s="6">
        <v>1</v>
      </c>
      <c r="B12" s="51">
        <v>43769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3" t="s">
        <v>59</v>
      </c>
      <c r="O12" s="38">
        <v>0</v>
      </c>
      <c r="P12" s="37" t="s">
        <v>36</v>
      </c>
      <c r="Q12" s="35">
        <v>9.7502300000000002</v>
      </c>
      <c r="R12" s="17" t="s">
        <v>62</v>
      </c>
      <c r="S12" s="59">
        <v>7.3330000000000002</v>
      </c>
      <c r="T12" s="35">
        <f>Q12*S12</f>
        <v>71.498436589999997</v>
      </c>
      <c r="U12" s="18" t="s">
        <v>63</v>
      </c>
      <c r="V12" s="18" t="s">
        <v>64</v>
      </c>
    </row>
    <row r="13" spans="1:22" x14ac:dyDescent="0.25">
      <c r="A13" s="6"/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56"/>
      <c r="P13" s="40" t="s">
        <v>42</v>
      </c>
      <c r="Q13" s="22"/>
      <c r="R13" s="25"/>
      <c r="S13" s="25"/>
      <c r="T13" s="22"/>
      <c r="U13" s="25"/>
      <c r="V13" s="25"/>
    </row>
    <row r="14" spans="1:22" ht="54" customHeight="1" x14ac:dyDescent="0.25">
      <c r="A14" s="6">
        <v>2</v>
      </c>
      <c r="B14" s="51">
        <v>43769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3" t="s">
        <v>59</v>
      </c>
      <c r="O14" s="107">
        <v>0</v>
      </c>
      <c r="P14" s="21" t="s">
        <v>81</v>
      </c>
      <c r="Q14" s="35">
        <v>6.3269700000000002</v>
      </c>
      <c r="R14" s="19" t="s">
        <v>79</v>
      </c>
      <c r="S14" s="59">
        <v>12.691000000000001</v>
      </c>
      <c r="T14" s="11">
        <f>Q14*S14</f>
        <v>80.295576270000012</v>
      </c>
      <c r="U14" s="7" t="s">
        <v>82</v>
      </c>
      <c r="V14" s="7" t="s">
        <v>83</v>
      </c>
    </row>
    <row r="15" spans="1:22" ht="54" customHeight="1" x14ac:dyDescent="0.25">
      <c r="A15" s="6">
        <f>1+A14</f>
        <v>3</v>
      </c>
      <c r="B15" s="51">
        <v>43769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3" t="s">
        <v>59</v>
      </c>
      <c r="O15" s="107">
        <v>0</v>
      </c>
      <c r="P15" s="21" t="s">
        <v>80</v>
      </c>
      <c r="Q15" s="35">
        <v>6.3269700000000002</v>
      </c>
      <c r="R15" s="19" t="s">
        <v>79</v>
      </c>
      <c r="S15" s="59">
        <v>0.29499999999999998</v>
      </c>
      <c r="T15" s="11">
        <f>Q15*S15</f>
        <v>1.8664561499999999</v>
      </c>
      <c r="U15" s="7" t="s">
        <v>82</v>
      </c>
      <c r="V15" s="7" t="s">
        <v>84</v>
      </c>
    </row>
    <row r="16" spans="1:22" ht="24.75" customHeight="1" x14ac:dyDescent="0.25">
      <c r="A16" s="6">
        <f t="shared" ref="A16:A79" si="0">1+A15</f>
        <v>4</v>
      </c>
      <c r="B16" s="51">
        <v>43769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3" t="s">
        <v>59</v>
      </c>
      <c r="O16" s="107">
        <v>0</v>
      </c>
      <c r="P16" s="21" t="s">
        <v>31</v>
      </c>
      <c r="Q16" s="8">
        <v>3.1009999999999999E-2</v>
      </c>
      <c r="R16" s="12" t="s">
        <v>53</v>
      </c>
      <c r="S16" s="59">
        <f>14+24</f>
        <v>38</v>
      </c>
      <c r="T16" s="34">
        <f>Q16*S16</f>
        <v>1.17838</v>
      </c>
      <c r="U16" s="7" t="s">
        <v>50</v>
      </c>
      <c r="V16" s="14" t="s">
        <v>51</v>
      </c>
    </row>
    <row r="17" spans="1:28" x14ac:dyDescent="0.25">
      <c r="A17" s="6">
        <f t="shared" si="0"/>
        <v>5</v>
      </c>
      <c r="B17" s="51">
        <v>43741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 t="s">
        <v>59</v>
      </c>
      <c r="O17" s="107">
        <v>0</v>
      </c>
      <c r="P17" s="21" t="s">
        <v>112</v>
      </c>
      <c r="Q17" s="42">
        <v>0.56000000000000005</v>
      </c>
      <c r="R17" s="43" t="s">
        <v>32</v>
      </c>
      <c r="S17" s="44">
        <v>1</v>
      </c>
      <c r="T17" s="42">
        <f>Q17*S17</f>
        <v>0.56000000000000005</v>
      </c>
      <c r="U17" s="7" t="s">
        <v>113</v>
      </c>
      <c r="V17" s="14" t="s">
        <v>114</v>
      </c>
    </row>
    <row r="18" spans="1:28" ht="19.5" customHeight="1" x14ac:dyDescent="0.25">
      <c r="A18" s="6">
        <f t="shared" si="0"/>
        <v>6</v>
      </c>
      <c r="B18" s="51">
        <v>43741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3" t="s">
        <v>59</v>
      </c>
      <c r="O18" s="107">
        <v>0</v>
      </c>
      <c r="P18" s="21" t="s">
        <v>115</v>
      </c>
      <c r="Q18" s="42">
        <v>0.55000000000000004</v>
      </c>
      <c r="R18" s="43" t="s">
        <v>32</v>
      </c>
      <c r="S18" s="45">
        <v>1</v>
      </c>
      <c r="T18" s="42">
        <f t="shared" ref="T18:T87" si="1">Q18*S18</f>
        <v>0.55000000000000004</v>
      </c>
      <c r="U18" s="7" t="s">
        <v>113</v>
      </c>
      <c r="V18" s="14" t="s">
        <v>114</v>
      </c>
    </row>
    <row r="19" spans="1:28" ht="30" customHeight="1" x14ac:dyDescent="0.25">
      <c r="A19" s="6">
        <f t="shared" si="0"/>
        <v>7</v>
      </c>
      <c r="B19" s="51">
        <v>43745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3" t="s">
        <v>59</v>
      </c>
      <c r="O19" s="107">
        <v>0</v>
      </c>
      <c r="P19" s="21" t="s">
        <v>116</v>
      </c>
      <c r="Q19" s="42">
        <v>0.40500000000000003</v>
      </c>
      <c r="R19" s="43" t="s">
        <v>32</v>
      </c>
      <c r="S19" s="46">
        <v>4</v>
      </c>
      <c r="T19" s="42">
        <f t="shared" si="1"/>
        <v>1.62</v>
      </c>
      <c r="U19" s="7" t="s">
        <v>117</v>
      </c>
      <c r="V19" s="14" t="s">
        <v>118</v>
      </c>
      <c r="W19" s="2"/>
      <c r="X19" s="1"/>
      <c r="Y19" s="1"/>
      <c r="Z19" s="1"/>
      <c r="AA19" s="1"/>
      <c r="AB19" s="1"/>
    </row>
    <row r="20" spans="1:28" ht="15" customHeight="1" x14ac:dyDescent="0.25">
      <c r="A20" s="6">
        <f t="shared" si="0"/>
        <v>8</v>
      </c>
      <c r="B20" s="51">
        <v>43745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 t="s">
        <v>59</v>
      </c>
      <c r="O20" s="107">
        <v>0</v>
      </c>
      <c r="P20" s="21" t="s">
        <v>119</v>
      </c>
      <c r="Q20" s="42">
        <v>9.5000000000000001E-2</v>
      </c>
      <c r="R20" s="43" t="s">
        <v>32</v>
      </c>
      <c r="S20" s="46">
        <v>4</v>
      </c>
      <c r="T20" s="42">
        <f t="shared" si="1"/>
        <v>0.38</v>
      </c>
      <c r="U20" s="7" t="s">
        <v>117</v>
      </c>
      <c r="V20" s="14" t="s">
        <v>118</v>
      </c>
      <c r="W20" s="2"/>
      <c r="X20" s="1"/>
      <c r="Y20" s="1"/>
      <c r="Z20" s="1"/>
      <c r="AA20" s="1"/>
      <c r="AB20" s="1"/>
    </row>
    <row r="21" spans="1:28" x14ac:dyDescent="0.25">
      <c r="A21" s="6">
        <f t="shared" si="0"/>
        <v>9</v>
      </c>
      <c r="B21" s="51">
        <v>43748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3" t="s">
        <v>59</v>
      </c>
      <c r="O21" s="107">
        <v>0</v>
      </c>
      <c r="P21" s="21" t="s">
        <v>120</v>
      </c>
      <c r="Q21" s="42">
        <v>0.875</v>
      </c>
      <c r="R21" s="43" t="s">
        <v>32</v>
      </c>
      <c r="S21" s="46">
        <v>4</v>
      </c>
      <c r="T21" s="42">
        <f t="shared" si="1"/>
        <v>3.5</v>
      </c>
      <c r="U21" s="7" t="s">
        <v>117</v>
      </c>
      <c r="V21" s="14" t="s">
        <v>121</v>
      </c>
      <c r="W21" s="2"/>
      <c r="X21" s="1"/>
      <c r="Y21" s="1"/>
      <c r="Z21" s="1"/>
      <c r="AA21" s="1"/>
      <c r="AB21" s="1"/>
    </row>
    <row r="22" spans="1:28" ht="15" customHeight="1" x14ac:dyDescent="0.25">
      <c r="A22" s="6">
        <f t="shared" si="0"/>
        <v>10</v>
      </c>
      <c r="B22" s="51">
        <v>43740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3" t="s">
        <v>59</v>
      </c>
      <c r="O22" s="107">
        <v>0</v>
      </c>
      <c r="P22" s="21" t="s">
        <v>122</v>
      </c>
      <c r="Q22" s="42">
        <v>2.4E-2</v>
      </c>
      <c r="R22" s="43" t="s">
        <v>123</v>
      </c>
      <c r="S22" s="46">
        <v>50</v>
      </c>
      <c r="T22" s="42">
        <f t="shared" si="1"/>
        <v>1.2</v>
      </c>
      <c r="U22" s="7" t="s">
        <v>124</v>
      </c>
      <c r="V22" s="14" t="s">
        <v>125</v>
      </c>
      <c r="W22" s="2"/>
      <c r="X22" s="1"/>
      <c r="Y22" s="1"/>
      <c r="Z22" s="1"/>
      <c r="AA22" s="1"/>
      <c r="AB22" s="1"/>
    </row>
    <row r="23" spans="1:28" x14ac:dyDescent="0.25">
      <c r="A23" s="6">
        <f t="shared" si="0"/>
        <v>11</v>
      </c>
      <c r="B23" s="51">
        <v>43739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3" t="s">
        <v>59</v>
      </c>
      <c r="O23" s="107">
        <v>0</v>
      </c>
      <c r="P23" s="21" t="s">
        <v>126</v>
      </c>
      <c r="Q23" s="42">
        <v>0.15</v>
      </c>
      <c r="R23" s="43" t="s">
        <v>32</v>
      </c>
      <c r="S23" s="46">
        <v>2</v>
      </c>
      <c r="T23" s="42">
        <f t="shared" si="1"/>
        <v>0.3</v>
      </c>
      <c r="U23" s="7" t="s">
        <v>129</v>
      </c>
      <c r="V23" s="14" t="s">
        <v>130</v>
      </c>
      <c r="W23" s="2"/>
      <c r="X23" s="1"/>
      <c r="Y23" s="1"/>
      <c r="Z23" s="1"/>
      <c r="AA23" s="1"/>
      <c r="AB23" s="1"/>
    </row>
    <row r="24" spans="1:28" x14ac:dyDescent="0.25">
      <c r="A24" s="6">
        <f t="shared" si="0"/>
        <v>12</v>
      </c>
      <c r="B24" s="51">
        <v>43739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3" t="s">
        <v>59</v>
      </c>
      <c r="O24" s="107">
        <v>0</v>
      </c>
      <c r="P24" s="21" t="s">
        <v>127</v>
      </c>
      <c r="Q24" s="42">
        <v>0.37</v>
      </c>
      <c r="R24" s="43" t="s">
        <v>32</v>
      </c>
      <c r="S24" s="46">
        <v>2</v>
      </c>
      <c r="T24" s="42">
        <f t="shared" si="1"/>
        <v>0.74</v>
      </c>
      <c r="U24" s="7" t="s">
        <v>129</v>
      </c>
      <c r="V24" s="14" t="s">
        <v>130</v>
      </c>
      <c r="W24" s="3"/>
      <c r="X24" s="1"/>
      <c r="Y24" s="1"/>
      <c r="Z24" s="1"/>
      <c r="AA24" s="1"/>
      <c r="AB24" s="1"/>
    </row>
    <row r="25" spans="1:28" x14ac:dyDescent="0.25">
      <c r="A25" s="6">
        <f t="shared" si="0"/>
        <v>13</v>
      </c>
      <c r="B25" s="51">
        <v>43739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3" t="s">
        <v>59</v>
      </c>
      <c r="O25" s="107">
        <v>0</v>
      </c>
      <c r="P25" s="21" t="s">
        <v>128</v>
      </c>
      <c r="Q25" s="42">
        <v>0.48</v>
      </c>
      <c r="R25" s="43" t="s">
        <v>32</v>
      </c>
      <c r="S25" s="46">
        <v>1</v>
      </c>
      <c r="T25" s="42">
        <f t="shared" si="1"/>
        <v>0.48</v>
      </c>
      <c r="U25" s="7" t="s">
        <v>129</v>
      </c>
      <c r="V25" s="14" t="s">
        <v>130</v>
      </c>
      <c r="W25" s="3"/>
      <c r="X25" s="1"/>
      <c r="Y25" s="1"/>
      <c r="Z25" s="1"/>
      <c r="AA25" s="1"/>
      <c r="AB25" s="1"/>
    </row>
    <row r="26" spans="1:28" ht="19.5" customHeight="1" x14ac:dyDescent="0.25">
      <c r="A26" s="6">
        <f t="shared" si="0"/>
        <v>14</v>
      </c>
      <c r="B26" s="51">
        <v>43740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3" t="s">
        <v>59</v>
      </c>
      <c r="O26" s="107">
        <v>0</v>
      </c>
      <c r="P26" s="21" t="s">
        <v>131</v>
      </c>
      <c r="Q26" s="42">
        <v>0.16</v>
      </c>
      <c r="R26" s="43" t="s">
        <v>32</v>
      </c>
      <c r="S26" s="46">
        <v>5</v>
      </c>
      <c r="T26" s="42">
        <f t="shared" si="1"/>
        <v>0.8</v>
      </c>
      <c r="U26" s="7" t="s">
        <v>124</v>
      </c>
      <c r="V26" s="14" t="s">
        <v>135</v>
      </c>
      <c r="W26" s="2"/>
      <c r="X26" s="1"/>
      <c r="Y26" s="1"/>
      <c r="Z26" s="1"/>
      <c r="AA26" s="1"/>
      <c r="AB26" s="1"/>
    </row>
    <row r="27" spans="1:28" ht="15" customHeight="1" x14ac:dyDescent="0.25">
      <c r="A27" s="6">
        <f t="shared" si="0"/>
        <v>15</v>
      </c>
      <c r="B27" s="51">
        <v>43740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3" t="s">
        <v>59</v>
      </c>
      <c r="O27" s="107">
        <v>0</v>
      </c>
      <c r="P27" s="21" t="s">
        <v>132</v>
      </c>
      <c r="Q27" s="42">
        <v>0.11</v>
      </c>
      <c r="R27" s="43" t="s">
        <v>32</v>
      </c>
      <c r="S27" s="46">
        <v>10</v>
      </c>
      <c r="T27" s="42">
        <f t="shared" si="1"/>
        <v>1.1000000000000001</v>
      </c>
      <c r="U27" s="7" t="s">
        <v>124</v>
      </c>
      <c r="V27" s="14" t="s">
        <v>135</v>
      </c>
      <c r="W27" s="2"/>
      <c r="X27" s="1"/>
      <c r="Y27" s="1"/>
      <c r="Z27" s="1"/>
      <c r="AA27" s="1"/>
      <c r="AB27" s="1"/>
    </row>
    <row r="28" spans="1:28" ht="18" customHeight="1" x14ac:dyDescent="0.25">
      <c r="A28" s="6">
        <f t="shared" si="0"/>
        <v>16</v>
      </c>
      <c r="B28" s="51">
        <v>43740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3" t="s">
        <v>59</v>
      </c>
      <c r="O28" s="107">
        <v>0</v>
      </c>
      <c r="P28" s="21" t="s">
        <v>133</v>
      </c>
      <c r="Q28" s="42">
        <v>0.186</v>
      </c>
      <c r="R28" s="43" t="s">
        <v>32</v>
      </c>
      <c r="S28" s="46">
        <v>5</v>
      </c>
      <c r="T28" s="42">
        <f t="shared" si="1"/>
        <v>0.92999999999999994</v>
      </c>
      <c r="U28" s="7" t="s">
        <v>124</v>
      </c>
      <c r="V28" s="14" t="s">
        <v>135</v>
      </c>
      <c r="W28" s="2"/>
      <c r="X28" s="1"/>
      <c r="Y28" s="1"/>
      <c r="Z28" s="1"/>
      <c r="AA28" s="1"/>
      <c r="AB28" s="1"/>
    </row>
    <row r="29" spans="1:28" ht="15" customHeight="1" x14ac:dyDescent="0.25">
      <c r="A29" s="6">
        <f t="shared" si="0"/>
        <v>17</v>
      </c>
      <c r="B29" s="51">
        <v>43740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3" t="s">
        <v>59</v>
      </c>
      <c r="O29" s="107">
        <v>0</v>
      </c>
      <c r="P29" s="21" t="s">
        <v>134</v>
      </c>
      <c r="Q29" s="42">
        <v>9.6000000000000002E-2</v>
      </c>
      <c r="R29" s="43" t="s">
        <v>32</v>
      </c>
      <c r="S29" s="46">
        <v>5</v>
      </c>
      <c r="T29" s="42">
        <f t="shared" si="1"/>
        <v>0.48</v>
      </c>
      <c r="U29" s="7" t="s">
        <v>124</v>
      </c>
      <c r="V29" s="14" t="s">
        <v>135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6">
        <f t="shared" si="0"/>
        <v>18</v>
      </c>
      <c r="B30" s="51">
        <v>43739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3" t="s">
        <v>59</v>
      </c>
      <c r="O30" s="107">
        <v>0</v>
      </c>
      <c r="P30" s="21" t="s">
        <v>136</v>
      </c>
      <c r="Q30" s="8">
        <v>2.4E-2</v>
      </c>
      <c r="R30" s="43" t="s">
        <v>32</v>
      </c>
      <c r="S30" s="13">
        <v>1</v>
      </c>
      <c r="T30" s="42">
        <f t="shared" si="1"/>
        <v>2.4E-2</v>
      </c>
      <c r="U30" s="7" t="s">
        <v>137</v>
      </c>
      <c r="V30" s="14" t="s">
        <v>138</v>
      </c>
      <c r="W30" s="2"/>
      <c r="X30" s="1"/>
      <c r="Y30" s="1"/>
      <c r="Z30" s="1"/>
      <c r="AA30" s="1"/>
      <c r="AB30" s="1"/>
    </row>
    <row r="31" spans="1:28" ht="15" customHeight="1" x14ac:dyDescent="0.25">
      <c r="A31" s="6">
        <f t="shared" si="0"/>
        <v>19</v>
      </c>
      <c r="B31" s="51">
        <v>43740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3" t="s">
        <v>59</v>
      </c>
      <c r="O31" s="107">
        <v>0</v>
      </c>
      <c r="P31" s="21" t="s">
        <v>139</v>
      </c>
      <c r="Q31" s="8">
        <v>0.35</v>
      </c>
      <c r="R31" s="43" t="s">
        <v>32</v>
      </c>
      <c r="S31" s="13">
        <v>1</v>
      </c>
      <c r="T31" s="42">
        <f t="shared" si="1"/>
        <v>0.35</v>
      </c>
      <c r="U31" s="7" t="s">
        <v>129</v>
      </c>
      <c r="V31" s="14" t="s">
        <v>140</v>
      </c>
      <c r="W31" s="2"/>
      <c r="X31" s="1"/>
      <c r="Y31" s="1"/>
      <c r="Z31" s="1"/>
      <c r="AA31" s="1"/>
      <c r="AB31" s="1"/>
    </row>
    <row r="32" spans="1:28" ht="16.5" customHeight="1" x14ac:dyDescent="0.25">
      <c r="A32" s="6">
        <f t="shared" si="0"/>
        <v>20</v>
      </c>
      <c r="B32" s="51">
        <v>43742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3" t="s">
        <v>59</v>
      </c>
      <c r="O32" s="107">
        <v>0</v>
      </c>
      <c r="P32" s="21" t="s">
        <v>141</v>
      </c>
      <c r="Q32" s="8">
        <v>0.11</v>
      </c>
      <c r="R32" s="43" t="s">
        <v>32</v>
      </c>
      <c r="S32" s="13">
        <v>6</v>
      </c>
      <c r="T32" s="42">
        <f t="shared" si="1"/>
        <v>0.66</v>
      </c>
      <c r="U32" s="7" t="s">
        <v>129</v>
      </c>
      <c r="V32" s="14" t="s">
        <v>148</v>
      </c>
      <c r="W32" s="2"/>
      <c r="X32" s="1"/>
      <c r="Y32" s="1"/>
      <c r="Z32" s="1"/>
      <c r="AA32" s="1"/>
      <c r="AB32" s="1"/>
    </row>
    <row r="33" spans="1:28" ht="15" customHeight="1" x14ac:dyDescent="0.25">
      <c r="A33" s="6">
        <f t="shared" si="0"/>
        <v>21</v>
      </c>
      <c r="B33" s="51">
        <v>43742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3" t="s">
        <v>59</v>
      </c>
      <c r="O33" s="107">
        <v>0</v>
      </c>
      <c r="P33" s="21" t="s">
        <v>142</v>
      </c>
      <c r="Q33" s="8">
        <v>2.5</v>
      </c>
      <c r="R33" s="43" t="s">
        <v>32</v>
      </c>
      <c r="S33" s="13">
        <v>1</v>
      </c>
      <c r="T33" s="42">
        <f t="shared" si="1"/>
        <v>2.5</v>
      </c>
      <c r="U33" s="7" t="s">
        <v>129</v>
      </c>
      <c r="V33" s="14" t="s">
        <v>148</v>
      </c>
      <c r="W33" s="2"/>
      <c r="X33" s="1"/>
      <c r="Y33" s="1"/>
      <c r="Z33" s="1"/>
      <c r="AA33" s="1"/>
      <c r="AB33" s="1"/>
    </row>
    <row r="34" spans="1:28" ht="19.5" customHeight="1" x14ac:dyDescent="0.25">
      <c r="A34" s="6">
        <f t="shared" si="0"/>
        <v>22</v>
      </c>
      <c r="B34" s="51">
        <v>43742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3" t="s">
        <v>59</v>
      </c>
      <c r="O34" s="107">
        <v>0</v>
      </c>
      <c r="P34" s="21" t="s">
        <v>143</v>
      </c>
      <c r="Q34" s="8">
        <v>0.05</v>
      </c>
      <c r="R34" s="43" t="s">
        <v>32</v>
      </c>
      <c r="S34" s="13">
        <v>2</v>
      </c>
      <c r="T34" s="42">
        <f t="shared" si="1"/>
        <v>0.1</v>
      </c>
      <c r="U34" s="7" t="s">
        <v>129</v>
      </c>
      <c r="V34" s="14" t="s">
        <v>148</v>
      </c>
      <c r="W34" s="2"/>
      <c r="X34" s="1"/>
      <c r="Y34" s="1"/>
      <c r="Z34" s="1"/>
      <c r="AA34" s="1"/>
      <c r="AB34" s="1"/>
    </row>
    <row r="35" spans="1:28" ht="15" customHeight="1" x14ac:dyDescent="0.25">
      <c r="A35" s="6">
        <f t="shared" si="0"/>
        <v>23</v>
      </c>
      <c r="B35" s="51">
        <v>43742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3" t="s">
        <v>59</v>
      </c>
      <c r="O35" s="107">
        <v>0</v>
      </c>
      <c r="P35" s="21" t="s">
        <v>144</v>
      </c>
      <c r="Q35" s="8">
        <v>0.15</v>
      </c>
      <c r="R35" s="43" t="s">
        <v>32</v>
      </c>
      <c r="S35" s="13">
        <v>1</v>
      </c>
      <c r="T35" s="42">
        <f t="shared" si="1"/>
        <v>0.15</v>
      </c>
      <c r="U35" s="7" t="s">
        <v>129</v>
      </c>
      <c r="V35" s="14" t="s">
        <v>148</v>
      </c>
      <c r="W35" s="2"/>
      <c r="X35" s="1"/>
      <c r="Y35" s="1"/>
      <c r="Z35" s="1"/>
      <c r="AA35" s="1"/>
      <c r="AB35" s="1"/>
    </row>
    <row r="36" spans="1:28" ht="15" customHeight="1" x14ac:dyDescent="0.25">
      <c r="A36" s="6">
        <f t="shared" si="0"/>
        <v>24</v>
      </c>
      <c r="B36" s="51">
        <v>43742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3" t="s">
        <v>59</v>
      </c>
      <c r="O36" s="107">
        <v>0</v>
      </c>
      <c r="P36" s="21" t="s">
        <v>145</v>
      </c>
      <c r="Q36" s="8">
        <v>1.2E-2</v>
      </c>
      <c r="R36" s="43" t="s">
        <v>32</v>
      </c>
      <c r="S36" s="13">
        <v>4</v>
      </c>
      <c r="T36" s="42">
        <f t="shared" si="1"/>
        <v>4.8000000000000001E-2</v>
      </c>
      <c r="U36" s="7" t="s">
        <v>129</v>
      </c>
      <c r="V36" s="14" t="s">
        <v>148</v>
      </c>
      <c r="W36" s="2"/>
      <c r="X36" s="1"/>
      <c r="Y36" s="1"/>
      <c r="Z36" s="1"/>
      <c r="AA36" s="1"/>
      <c r="AB36" s="1"/>
    </row>
    <row r="37" spans="1:28" ht="15" customHeight="1" x14ac:dyDescent="0.25">
      <c r="A37" s="6">
        <f t="shared" si="0"/>
        <v>25</v>
      </c>
      <c r="B37" s="51">
        <v>43742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3" t="s">
        <v>59</v>
      </c>
      <c r="O37" s="107">
        <v>0</v>
      </c>
      <c r="P37" s="21" t="s">
        <v>146</v>
      </c>
      <c r="Q37" s="8">
        <v>3.5000000000000003E-2</v>
      </c>
      <c r="R37" s="43" t="s">
        <v>32</v>
      </c>
      <c r="S37" s="13">
        <v>7</v>
      </c>
      <c r="T37" s="42">
        <f t="shared" si="1"/>
        <v>0.24500000000000002</v>
      </c>
      <c r="U37" s="7" t="s">
        <v>129</v>
      </c>
      <c r="V37" s="14" t="s">
        <v>148</v>
      </c>
      <c r="W37" s="2"/>
      <c r="X37" s="1"/>
      <c r="Y37" s="1"/>
      <c r="Z37" s="1"/>
      <c r="AA37" s="1"/>
      <c r="AB37" s="1"/>
    </row>
    <row r="38" spans="1:28" ht="15" customHeight="1" x14ac:dyDescent="0.25">
      <c r="A38" s="6">
        <f t="shared" si="0"/>
        <v>26</v>
      </c>
      <c r="B38" s="51">
        <v>43742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3" t="s">
        <v>59</v>
      </c>
      <c r="O38" s="107">
        <v>0</v>
      </c>
      <c r="P38" s="21" t="s">
        <v>147</v>
      </c>
      <c r="Q38" s="8">
        <v>0.39</v>
      </c>
      <c r="R38" s="43" t="s">
        <v>32</v>
      </c>
      <c r="S38" s="41">
        <v>3</v>
      </c>
      <c r="T38" s="42">
        <f t="shared" si="1"/>
        <v>1.17</v>
      </c>
      <c r="U38" s="7" t="s">
        <v>129</v>
      </c>
      <c r="V38" s="14" t="s">
        <v>148</v>
      </c>
      <c r="W38" s="2"/>
      <c r="X38" s="1"/>
      <c r="Y38" s="1"/>
      <c r="Z38" s="1"/>
      <c r="AA38" s="1"/>
      <c r="AB38" s="1"/>
    </row>
    <row r="39" spans="1:28" ht="15" customHeight="1" x14ac:dyDescent="0.25">
      <c r="A39" s="6">
        <f t="shared" si="0"/>
        <v>27</v>
      </c>
      <c r="B39" s="51">
        <v>43745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3" t="s">
        <v>59</v>
      </c>
      <c r="O39" s="107">
        <v>0</v>
      </c>
      <c r="P39" s="21" t="s">
        <v>149</v>
      </c>
      <c r="Q39" s="8">
        <v>4.4999999999999997E-3</v>
      </c>
      <c r="R39" s="12" t="s">
        <v>150</v>
      </c>
      <c r="S39" s="13">
        <v>175</v>
      </c>
      <c r="T39" s="42">
        <f t="shared" si="1"/>
        <v>0.78749999999999998</v>
      </c>
      <c r="U39" s="7" t="s">
        <v>129</v>
      </c>
      <c r="V39" s="14" t="s">
        <v>151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6">
        <f t="shared" si="0"/>
        <v>28</v>
      </c>
      <c r="B40" s="51">
        <v>43753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3" t="s">
        <v>59</v>
      </c>
      <c r="O40" s="107">
        <v>0</v>
      </c>
      <c r="P40" s="21" t="s">
        <v>152</v>
      </c>
      <c r="Q40" s="8">
        <v>3.2000000000000001E-2</v>
      </c>
      <c r="R40" s="12" t="s">
        <v>32</v>
      </c>
      <c r="S40" s="13">
        <v>15</v>
      </c>
      <c r="T40" s="42">
        <f t="shared" si="1"/>
        <v>0.48</v>
      </c>
      <c r="U40" s="7" t="s">
        <v>153</v>
      </c>
      <c r="V40" s="14" t="s">
        <v>154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6">
        <f t="shared" si="0"/>
        <v>29</v>
      </c>
      <c r="B41" s="51">
        <v>43749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3" t="s">
        <v>59</v>
      </c>
      <c r="O41" s="107">
        <v>0</v>
      </c>
      <c r="P41" s="21" t="s">
        <v>152</v>
      </c>
      <c r="Q41" s="73">
        <v>3.2000000000000001E-2</v>
      </c>
      <c r="R41" s="28" t="s">
        <v>32</v>
      </c>
      <c r="S41" s="29">
        <v>20</v>
      </c>
      <c r="T41" s="73">
        <f t="shared" si="1"/>
        <v>0.64</v>
      </c>
      <c r="U41" s="7" t="s">
        <v>153</v>
      </c>
      <c r="V41" s="14" t="s">
        <v>155</v>
      </c>
      <c r="W41" s="2"/>
      <c r="X41" s="1"/>
      <c r="Y41" s="1"/>
      <c r="Z41" s="1"/>
      <c r="AA41" s="1"/>
      <c r="AB41" s="1"/>
    </row>
    <row r="42" spans="1:28" ht="16.5" customHeight="1" x14ac:dyDescent="0.25">
      <c r="A42" s="6">
        <f t="shared" si="0"/>
        <v>30</v>
      </c>
      <c r="B42" s="51">
        <v>43741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3" t="s">
        <v>59</v>
      </c>
      <c r="O42" s="107">
        <v>0</v>
      </c>
      <c r="P42" s="21" t="s">
        <v>152</v>
      </c>
      <c r="Q42" s="73">
        <v>3.2000000000000001E-2</v>
      </c>
      <c r="R42" s="28" t="s">
        <v>32</v>
      </c>
      <c r="S42" s="29">
        <v>32</v>
      </c>
      <c r="T42" s="73">
        <f t="shared" si="1"/>
        <v>1.024</v>
      </c>
      <c r="U42" s="7" t="s">
        <v>153</v>
      </c>
      <c r="V42" s="14" t="s">
        <v>156</v>
      </c>
      <c r="W42" s="2"/>
      <c r="X42" s="1"/>
      <c r="Y42" s="1"/>
      <c r="Z42" s="1"/>
      <c r="AA42" s="1"/>
      <c r="AB42" s="1"/>
    </row>
    <row r="43" spans="1:28" ht="22.5" customHeight="1" x14ac:dyDescent="0.25">
      <c r="A43" s="6">
        <f t="shared" si="0"/>
        <v>31</v>
      </c>
      <c r="B43" s="51">
        <v>43744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3" t="s">
        <v>59</v>
      </c>
      <c r="O43" s="107">
        <v>0</v>
      </c>
      <c r="P43" s="21" t="s">
        <v>157</v>
      </c>
      <c r="Q43" s="73">
        <v>5.5E-2</v>
      </c>
      <c r="R43" s="28" t="s">
        <v>32</v>
      </c>
      <c r="S43" s="29">
        <v>1</v>
      </c>
      <c r="T43" s="73">
        <f t="shared" si="1"/>
        <v>5.5E-2</v>
      </c>
      <c r="U43" s="14" t="s">
        <v>160</v>
      </c>
      <c r="V43" s="14" t="s">
        <v>163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6">
        <f t="shared" si="0"/>
        <v>32</v>
      </c>
      <c r="B44" s="51">
        <v>43744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3" t="s">
        <v>59</v>
      </c>
      <c r="O44" s="107">
        <v>0</v>
      </c>
      <c r="P44" s="21" t="s">
        <v>158</v>
      </c>
      <c r="Q44" s="73">
        <v>5.5E-2</v>
      </c>
      <c r="R44" s="28" t="s">
        <v>32</v>
      </c>
      <c r="S44" s="29">
        <v>1</v>
      </c>
      <c r="T44" s="73">
        <f t="shared" si="1"/>
        <v>5.5E-2</v>
      </c>
      <c r="U44" s="14" t="s">
        <v>161</v>
      </c>
      <c r="V44" s="14" t="s">
        <v>163</v>
      </c>
      <c r="W44" s="2"/>
      <c r="X44" s="1"/>
      <c r="Y44" s="1"/>
      <c r="Z44" s="1"/>
      <c r="AA44" s="1"/>
      <c r="AB44" s="1"/>
    </row>
    <row r="45" spans="1:28" ht="18" customHeight="1" x14ac:dyDescent="0.25">
      <c r="A45" s="6">
        <f t="shared" si="0"/>
        <v>33</v>
      </c>
      <c r="B45" s="51">
        <v>43744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3" t="s">
        <v>59</v>
      </c>
      <c r="O45" s="107">
        <v>0</v>
      </c>
      <c r="P45" s="21" t="s">
        <v>159</v>
      </c>
      <c r="Q45" s="73">
        <v>2.75E-2</v>
      </c>
      <c r="R45" s="28" t="s">
        <v>32</v>
      </c>
      <c r="S45" s="29">
        <v>4</v>
      </c>
      <c r="T45" s="73">
        <f t="shared" si="1"/>
        <v>0.11</v>
      </c>
      <c r="U45" s="14" t="s">
        <v>162</v>
      </c>
      <c r="V45" s="14" t="s">
        <v>163</v>
      </c>
      <c r="W45" s="2"/>
      <c r="X45" s="1"/>
      <c r="Y45" s="1"/>
      <c r="Z45" s="1"/>
      <c r="AA45" s="1"/>
      <c r="AB45" s="1"/>
    </row>
    <row r="46" spans="1:28" ht="19.5" customHeight="1" x14ac:dyDescent="0.25">
      <c r="A46" s="6">
        <f t="shared" si="0"/>
        <v>34</v>
      </c>
      <c r="B46" s="51">
        <v>43752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3" t="s">
        <v>59</v>
      </c>
      <c r="O46" s="107">
        <v>0</v>
      </c>
      <c r="P46" s="21" t="s">
        <v>164</v>
      </c>
      <c r="Q46" s="73">
        <v>8.3000000000000004E-2</v>
      </c>
      <c r="R46" s="28" t="s">
        <v>32</v>
      </c>
      <c r="S46" s="29">
        <v>1</v>
      </c>
      <c r="T46" s="73">
        <f t="shared" si="1"/>
        <v>8.3000000000000004E-2</v>
      </c>
      <c r="U46" s="14" t="s">
        <v>166</v>
      </c>
      <c r="V46" s="14" t="s">
        <v>167</v>
      </c>
      <c r="W46" s="2"/>
      <c r="X46" s="1"/>
      <c r="Y46" s="1"/>
      <c r="Z46" s="1"/>
      <c r="AA46" s="1"/>
      <c r="AB46" s="1"/>
    </row>
    <row r="47" spans="1:28" x14ac:dyDescent="0.25">
      <c r="A47" s="6">
        <f t="shared" si="0"/>
        <v>35</v>
      </c>
      <c r="B47" s="51">
        <v>43752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3" t="s">
        <v>59</v>
      </c>
      <c r="O47" s="107">
        <v>0</v>
      </c>
      <c r="P47" s="21" t="s">
        <v>165</v>
      </c>
      <c r="Q47" s="73">
        <v>4.2000000000000003E-2</v>
      </c>
      <c r="R47" s="28" t="s">
        <v>32</v>
      </c>
      <c r="S47" s="29">
        <v>4</v>
      </c>
      <c r="T47" s="73">
        <f t="shared" si="1"/>
        <v>0.16800000000000001</v>
      </c>
      <c r="U47" s="14" t="s">
        <v>166</v>
      </c>
      <c r="V47" s="14" t="s">
        <v>167</v>
      </c>
      <c r="W47" s="2"/>
      <c r="X47" s="1"/>
      <c r="Y47" s="1"/>
      <c r="Z47" s="1"/>
      <c r="AA47" s="1"/>
      <c r="AB47" s="1"/>
    </row>
    <row r="48" spans="1:28" ht="15.75" customHeight="1" x14ac:dyDescent="0.25">
      <c r="A48" s="6">
        <f t="shared" si="0"/>
        <v>36</v>
      </c>
      <c r="B48" s="51">
        <v>43752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3" t="s">
        <v>59</v>
      </c>
      <c r="O48" s="107">
        <v>0</v>
      </c>
      <c r="P48" s="21" t="s">
        <v>168</v>
      </c>
      <c r="Q48" s="73">
        <v>0.35</v>
      </c>
      <c r="R48" s="28" t="s">
        <v>32</v>
      </c>
      <c r="S48" s="29">
        <v>1</v>
      </c>
      <c r="T48" s="73">
        <f t="shared" si="1"/>
        <v>0.35</v>
      </c>
      <c r="U48" s="14" t="s">
        <v>169</v>
      </c>
      <c r="V48" s="14" t="s">
        <v>170</v>
      </c>
    </row>
    <row r="49" spans="1:22" x14ac:dyDescent="0.25">
      <c r="A49" s="6">
        <f t="shared" si="0"/>
        <v>37</v>
      </c>
      <c r="B49" s="51">
        <v>43742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3" t="s">
        <v>59</v>
      </c>
      <c r="O49" s="107">
        <v>0</v>
      </c>
      <c r="P49" s="21" t="s">
        <v>171</v>
      </c>
      <c r="Q49" s="73">
        <v>0.15</v>
      </c>
      <c r="R49" s="28" t="s">
        <v>32</v>
      </c>
      <c r="S49" s="29">
        <v>1</v>
      </c>
      <c r="T49" s="73">
        <f t="shared" si="1"/>
        <v>0.15</v>
      </c>
      <c r="U49" s="14" t="s">
        <v>169</v>
      </c>
      <c r="V49" s="14" t="s">
        <v>172</v>
      </c>
    </row>
    <row r="50" spans="1:22" ht="16.5" customHeight="1" x14ac:dyDescent="0.25">
      <c r="A50" s="6">
        <f t="shared" si="0"/>
        <v>38</v>
      </c>
      <c r="B50" s="57">
        <v>43747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3" t="s">
        <v>59</v>
      </c>
      <c r="O50" s="107">
        <v>0</v>
      </c>
      <c r="P50" s="26" t="s">
        <v>173</v>
      </c>
      <c r="Q50" s="73">
        <v>0.2</v>
      </c>
      <c r="R50" s="28" t="s">
        <v>32</v>
      </c>
      <c r="S50" s="26">
        <v>2</v>
      </c>
      <c r="T50" s="73">
        <f t="shared" si="1"/>
        <v>0.4</v>
      </c>
      <c r="U50" s="14" t="s">
        <v>174</v>
      </c>
      <c r="V50" s="14" t="s">
        <v>182</v>
      </c>
    </row>
    <row r="51" spans="1:22" ht="14.25" customHeight="1" x14ac:dyDescent="0.25">
      <c r="A51" s="6">
        <f t="shared" si="0"/>
        <v>39</v>
      </c>
      <c r="B51" s="57">
        <v>43755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3" t="s">
        <v>59</v>
      </c>
      <c r="O51" s="107">
        <v>0</v>
      </c>
      <c r="P51" s="21" t="s">
        <v>175</v>
      </c>
      <c r="Q51" s="73">
        <v>0.14699999999999999</v>
      </c>
      <c r="R51" s="28" t="s">
        <v>32</v>
      </c>
      <c r="S51" s="29">
        <v>2</v>
      </c>
      <c r="T51" s="73">
        <f t="shared" si="1"/>
        <v>0.29399999999999998</v>
      </c>
      <c r="U51" s="14" t="s">
        <v>176</v>
      </c>
      <c r="V51" s="14" t="s">
        <v>177</v>
      </c>
    </row>
    <row r="52" spans="1:22" ht="14.25" customHeight="1" x14ac:dyDescent="0.25">
      <c r="A52" s="6">
        <f t="shared" si="0"/>
        <v>40</v>
      </c>
      <c r="B52" s="57">
        <v>43755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3" t="s">
        <v>59</v>
      </c>
      <c r="O52" s="107">
        <v>0</v>
      </c>
      <c r="P52" s="21" t="s">
        <v>178</v>
      </c>
      <c r="Q52" s="73">
        <v>1.5</v>
      </c>
      <c r="R52" s="28" t="s">
        <v>179</v>
      </c>
      <c r="S52" s="29">
        <v>6</v>
      </c>
      <c r="T52" s="73">
        <f t="shared" si="1"/>
        <v>9</v>
      </c>
      <c r="U52" s="14" t="s">
        <v>180</v>
      </c>
      <c r="V52" s="14" t="s">
        <v>181</v>
      </c>
    </row>
    <row r="53" spans="1:22" x14ac:dyDescent="0.25">
      <c r="A53" s="6">
        <f t="shared" si="0"/>
        <v>41</v>
      </c>
      <c r="B53" s="57">
        <v>43747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3" t="s">
        <v>59</v>
      </c>
      <c r="O53" s="107">
        <v>0</v>
      </c>
      <c r="P53" s="21" t="s">
        <v>183</v>
      </c>
      <c r="Q53" s="73">
        <v>0.15</v>
      </c>
      <c r="R53" s="28" t="s">
        <v>32</v>
      </c>
      <c r="S53" s="29">
        <v>1</v>
      </c>
      <c r="T53" s="73">
        <f t="shared" si="1"/>
        <v>0.15</v>
      </c>
      <c r="U53" s="14" t="s">
        <v>184</v>
      </c>
      <c r="V53" s="14" t="s">
        <v>185</v>
      </c>
    </row>
    <row r="54" spans="1:22" ht="14.25" customHeight="1" x14ac:dyDescent="0.25">
      <c r="A54" s="6">
        <f t="shared" si="0"/>
        <v>42</v>
      </c>
      <c r="B54" s="57">
        <v>43756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3" t="s">
        <v>59</v>
      </c>
      <c r="O54" s="107">
        <v>0</v>
      </c>
      <c r="P54" s="21" t="s">
        <v>187</v>
      </c>
      <c r="Q54" s="73">
        <v>2.1</v>
      </c>
      <c r="R54" s="28" t="s">
        <v>32</v>
      </c>
      <c r="S54" s="29">
        <v>1</v>
      </c>
      <c r="T54" s="73">
        <f t="shared" si="1"/>
        <v>2.1</v>
      </c>
      <c r="U54" s="7" t="s">
        <v>113</v>
      </c>
      <c r="V54" s="14" t="s">
        <v>186</v>
      </c>
    </row>
    <row r="55" spans="1:22" ht="16.5" customHeight="1" x14ac:dyDescent="0.25">
      <c r="A55" s="6">
        <f t="shared" si="0"/>
        <v>43</v>
      </c>
      <c r="B55" s="57">
        <v>43756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3" t="s">
        <v>59</v>
      </c>
      <c r="O55" s="107">
        <v>0</v>
      </c>
      <c r="P55" s="21" t="s">
        <v>188</v>
      </c>
      <c r="Q55" s="73">
        <v>0.62</v>
      </c>
      <c r="R55" s="28" t="s">
        <v>32</v>
      </c>
      <c r="S55" s="29">
        <v>1</v>
      </c>
      <c r="T55" s="73">
        <f t="shared" si="1"/>
        <v>0.62</v>
      </c>
      <c r="U55" s="7" t="s">
        <v>113</v>
      </c>
      <c r="V55" s="14" t="s">
        <v>186</v>
      </c>
    </row>
    <row r="56" spans="1:22" x14ac:dyDescent="0.25">
      <c r="A56" s="6">
        <f t="shared" si="0"/>
        <v>44</v>
      </c>
      <c r="B56" s="57">
        <v>43756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3" t="s">
        <v>59</v>
      </c>
      <c r="O56" s="107">
        <v>0</v>
      </c>
      <c r="P56" s="21" t="s">
        <v>189</v>
      </c>
      <c r="Q56" s="73">
        <v>0.43</v>
      </c>
      <c r="R56" s="28" t="s">
        <v>32</v>
      </c>
      <c r="S56" s="29">
        <v>1</v>
      </c>
      <c r="T56" s="73">
        <f t="shared" si="1"/>
        <v>0.43</v>
      </c>
      <c r="U56" s="7" t="s">
        <v>113</v>
      </c>
      <c r="V56" s="14" t="s">
        <v>186</v>
      </c>
    </row>
    <row r="57" spans="1:22" x14ac:dyDescent="0.25">
      <c r="A57" s="6">
        <f t="shared" si="0"/>
        <v>45</v>
      </c>
      <c r="B57" s="57">
        <v>43760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3" t="s">
        <v>59</v>
      </c>
      <c r="O57" s="107">
        <v>0</v>
      </c>
      <c r="P57" s="21" t="s">
        <v>190</v>
      </c>
      <c r="Q57" s="73">
        <v>5.7</v>
      </c>
      <c r="R57" s="28" t="s">
        <v>32</v>
      </c>
      <c r="S57" s="29">
        <v>1</v>
      </c>
      <c r="T57" s="73">
        <f t="shared" si="1"/>
        <v>5.7</v>
      </c>
      <c r="U57" s="14" t="s">
        <v>191</v>
      </c>
      <c r="V57" s="14" t="s">
        <v>192</v>
      </c>
    </row>
    <row r="58" spans="1:22" x14ac:dyDescent="0.25">
      <c r="A58" s="6">
        <f t="shared" si="0"/>
        <v>46</v>
      </c>
      <c r="B58" s="57">
        <v>43762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3" t="s">
        <v>59</v>
      </c>
      <c r="O58" s="107">
        <v>0</v>
      </c>
      <c r="P58" s="21" t="s">
        <v>193</v>
      </c>
      <c r="Q58" s="73">
        <v>3.95</v>
      </c>
      <c r="R58" s="28" t="s">
        <v>32</v>
      </c>
      <c r="S58" s="29">
        <v>1</v>
      </c>
      <c r="T58" s="73">
        <f t="shared" si="1"/>
        <v>3.95</v>
      </c>
      <c r="U58" s="14" t="s">
        <v>194</v>
      </c>
      <c r="V58" s="14" t="s">
        <v>195</v>
      </c>
    </row>
    <row r="59" spans="1:22" x14ac:dyDescent="0.25">
      <c r="A59" s="6">
        <f t="shared" si="0"/>
        <v>47</v>
      </c>
      <c r="B59" s="57">
        <v>43767</v>
      </c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3" t="s">
        <v>59</v>
      </c>
      <c r="O59" s="107">
        <v>0</v>
      </c>
      <c r="P59" s="21" t="s">
        <v>196</v>
      </c>
      <c r="Q59" s="73">
        <v>0.34499999999999997</v>
      </c>
      <c r="R59" s="28" t="s">
        <v>32</v>
      </c>
      <c r="S59" s="29">
        <v>2</v>
      </c>
      <c r="T59" s="73">
        <f t="shared" si="1"/>
        <v>0.69</v>
      </c>
      <c r="U59" s="14" t="s">
        <v>117</v>
      </c>
      <c r="V59" s="14" t="s">
        <v>197</v>
      </c>
    </row>
    <row r="60" spans="1:22" x14ac:dyDescent="0.25">
      <c r="A60" s="6">
        <f t="shared" si="0"/>
        <v>48</v>
      </c>
      <c r="B60" s="57">
        <v>43767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3" t="s">
        <v>59</v>
      </c>
      <c r="O60" s="107">
        <v>0</v>
      </c>
      <c r="P60" s="21" t="s">
        <v>119</v>
      </c>
      <c r="Q60" s="73">
        <v>8.3000000000000004E-2</v>
      </c>
      <c r="R60" s="28" t="s">
        <v>32</v>
      </c>
      <c r="S60" s="29">
        <v>2</v>
      </c>
      <c r="T60" s="73">
        <f t="shared" si="1"/>
        <v>0.16600000000000001</v>
      </c>
      <c r="U60" s="14" t="s">
        <v>117</v>
      </c>
      <c r="V60" s="14" t="s">
        <v>197</v>
      </c>
    </row>
    <row r="61" spans="1:22" x14ac:dyDescent="0.25">
      <c r="A61" s="6">
        <f t="shared" si="0"/>
        <v>49</v>
      </c>
      <c r="B61" s="57">
        <v>43762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3" t="s">
        <v>59</v>
      </c>
      <c r="O61" s="107">
        <v>0</v>
      </c>
      <c r="P61" s="21" t="s">
        <v>198</v>
      </c>
      <c r="Q61" s="73">
        <v>1.44E-2</v>
      </c>
      <c r="R61" s="28" t="s">
        <v>32</v>
      </c>
      <c r="S61" s="29">
        <v>10</v>
      </c>
      <c r="T61" s="73">
        <f t="shared" si="1"/>
        <v>0.14399999999999999</v>
      </c>
      <c r="U61" s="14" t="s">
        <v>199</v>
      </c>
      <c r="V61" s="14" t="s">
        <v>200</v>
      </c>
    </row>
    <row r="62" spans="1:22" x14ac:dyDescent="0.25">
      <c r="A62" s="6">
        <f t="shared" si="0"/>
        <v>50</v>
      </c>
      <c r="B62" s="57">
        <v>43759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3" t="s">
        <v>59</v>
      </c>
      <c r="O62" s="107">
        <v>0</v>
      </c>
      <c r="P62" s="21" t="s">
        <v>171</v>
      </c>
      <c r="Q62" s="73">
        <v>0.16</v>
      </c>
      <c r="R62" s="28" t="s">
        <v>32</v>
      </c>
      <c r="S62" s="29">
        <v>2</v>
      </c>
      <c r="T62" s="73">
        <f t="shared" si="1"/>
        <v>0.32</v>
      </c>
      <c r="U62" s="14" t="s">
        <v>169</v>
      </c>
      <c r="V62" s="14" t="s">
        <v>201</v>
      </c>
    </row>
    <row r="63" spans="1:22" x14ac:dyDescent="0.25">
      <c r="A63" s="6">
        <f t="shared" si="0"/>
        <v>51</v>
      </c>
      <c r="B63" s="57">
        <v>43759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3" t="s">
        <v>59</v>
      </c>
      <c r="O63" s="107">
        <v>0</v>
      </c>
      <c r="P63" s="21" t="s">
        <v>202</v>
      </c>
      <c r="Q63" s="73">
        <v>0.15</v>
      </c>
      <c r="R63" s="28" t="s">
        <v>32</v>
      </c>
      <c r="S63" s="29">
        <v>1</v>
      </c>
      <c r="T63" s="73">
        <f t="shared" si="1"/>
        <v>0.15</v>
      </c>
      <c r="U63" s="14" t="s">
        <v>169</v>
      </c>
      <c r="V63" s="14" t="s">
        <v>201</v>
      </c>
    </row>
    <row r="64" spans="1:22" x14ac:dyDescent="0.25">
      <c r="A64" s="6">
        <f t="shared" si="0"/>
        <v>52</v>
      </c>
      <c r="B64" s="57">
        <v>43759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3" t="s">
        <v>59</v>
      </c>
      <c r="O64" s="107">
        <v>0</v>
      </c>
      <c r="P64" s="21" t="s">
        <v>204</v>
      </c>
      <c r="Q64" s="73">
        <v>0.18</v>
      </c>
      <c r="R64" s="28" t="s">
        <v>32</v>
      </c>
      <c r="S64" s="29">
        <v>2</v>
      </c>
      <c r="T64" s="73">
        <f t="shared" si="1"/>
        <v>0.36</v>
      </c>
      <c r="U64" s="14" t="s">
        <v>174</v>
      </c>
      <c r="V64" s="14" t="s">
        <v>203</v>
      </c>
    </row>
    <row r="65" spans="1:22" ht="18.75" customHeight="1" x14ac:dyDescent="0.25">
      <c r="A65" s="6">
        <f t="shared" si="0"/>
        <v>53</v>
      </c>
      <c r="B65" s="57">
        <v>43759</v>
      </c>
      <c r="C65" s="52">
        <v>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3" t="s">
        <v>59</v>
      </c>
      <c r="O65" s="107">
        <v>0</v>
      </c>
      <c r="P65" s="21" t="s">
        <v>205</v>
      </c>
      <c r="Q65" s="73">
        <v>0.18</v>
      </c>
      <c r="R65" s="28" t="s">
        <v>32</v>
      </c>
      <c r="S65" s="29">
        <v>2</v>
      </c>
      <c r="T65" s="73">
        <f t="shared" si="1"/>
        <v>0.36</v>
      </c>
      <c r="U65" s="14" t="s">
        <v>174</v>
      </c>
      <c r="V65" s="14" t="s">
        <v>203</v>
      </c>
    </row>
    <row r="66" spans="1:22" x14ac:dyDescent="0.25">
      <c r="A66" s="6">
        <f t="shared" si="0"/>
        <v>54</v>
      </c>
      <c r="B66" s="72">
        <v>43763</v>
      </c>
      <c r="C66" s="76">
        <v>0</v>
      </c>
      <c r="D66" s="76">
        <v>0</v>
      </c>
      <c r="E66" s="76">
        <v>0</v>
      </c>
      <c r="F66" s="76">
        <v>0</v>
      </c>
      <c r="G66" s="76">
        <v>0</v>
      </c>
      <c r="H66" s="76">
        <v>0</v>
      </c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77" t="s">
        <v>59</v>
      </c>
      <c r="O66" s="108">
        <v>0</v>
      </c>
      <c r="P66" s="21" t="s">
        <v>152</v>
      </c>
      <c r="Q66" s="73">
        <v>1.7999999999999999E-2</v>
      </c>
      <c r="R66" s="28" t="s">
        <v>32</v>
      </c>
      <c r="S66" s="29">
        <v>2</v>
      </c>
      <c r="T66" s="73">
        <f t="shared" si="1"/>
        <v>3.5999999999999997E-2</v>
      </c>
      <c r="U66" s="14" t="s">
        <v>87</v>
      </c>
      <c r="V66" s="14" t="s">
        <v>221</v>
      </c>
    </row>
    <row r="67" spans="1:22" x14ac:dyDescent="0.25">
      <c r="A67" s="6">
        <f t="shared" si="0"/>
        <v>55</v>
      </c>
      <c r="B67" s="72">
        <v>43763</v>
      </c>
      <c r="C67" s="76">
        <v>0</v>
      </c>
      <c r="D67" s="76">
        <v>0</v>
      </c>
      <c r="E67" s="76">
        <v>0</v>
      </c>
      <c r="F67" s="76">
        <v>0</v>
      </c>
      <c r="G67" s="76">
        <v>0</v>
      </c>
      <c r="H67" s="76">
        <v>0</v>
      </c>
      <c r="I67" s="76">
        <v>0</v>
      </c>
      <c r="J67" s="76">
        <v>0</v>
      </c>
      <c r="K67" s="76">
        <v>0</v>
      </c>
      <c r="L67" s="76">
        <v>0</v>
      </c>
      <c r="M67" s="76">
        <v>0</v>
      </c>
      <c r="N67" s="77" t="s">
        <v>59</v>
      </c>
      <c r="O67" s="108">
        <v>0</v>
      </c>
      <c r="P67" s="21" t="s">
        <v>152</v>
      </c>
      <c r="Q67" s="73">
        <v>1.2999999999999999E-2</v>
      </c>
      <c r="R67" s="28" t="s">
        <v>32</v>
      </c>
      <c r="S67" s="29">
        <v>2</v>
      </c>
      <c r="T67" s="73">
        <f t="shared" si="1"/>
        <v>2.5999999999999999E-2</v>
      </c>
      <c r="U67" s="14" t="s">
        <v>87</v>
      </c>
      <c r="V67" s="14" t="s">
        <v>221</v>
      </c>
    </row>
    <row r="68" spans="1:22" x14ac:dyDescent="0.25">
      <c r="A68" s="6">
        <f t="shared" si="0"/>
        <v>56</v>
      </c>
      <c r="B68" s="72">
        <v>43763</v>
      </c>
      <c r="C68" s="76">
        <v>0</v>
      </c>
      <c r="D68" s="76">
        <v>0</v>
      </c>
      <c r="E68" s="76">
        <v>0</v>
      </c>
      <c r="F68" s="76">
        <v>0</v>
      </c>
      <c r="G68" s="76">
        <v>0</v>
      </c>
      <c r="H68" s="76">
        <v>0</v>
      </c>
      <c r="I68" s="76">
        <v>0</v>
      </c>
      <c r="J68" s="76">
        <v>0</v>
      </c>
      <c r="K68" s="76">
        <v>0</v>
      </c>
      <c r="L68" s="76">
        <v>0</v>
      </c>
      <c r="M68" s="76">
        <v>0</v>
      </c>
      <c r="N68" s="77" t="s">
        <v>59</v>
      </c>
      <c r="O68" s="108">
        <v>0</v>
      </c>
      <c r="P68" s="21" t="s">
        <v>152</v>
      </c>
      <c r="Q68" s="73">
        <v>3.2000000000000001E-2</v>
      </c>
      <c r="R68" s="28" t="s">
        <v>32</v>
      </c>
      <c r="S68" s="29">
        <v>26</v>
      </c>
      <c r="T68" s="73">
        <f t="shared" si="1"/>
        <v>0.83200000000000007</v>
      </c>
      <c r="U68" s="14" t="s">
        <v>87</v>
      </c>
      <c r="V68" s="14" t="s">
        <v>221</v>
      </c>
    </row>
    <row r="69" spans="1:22" x14ac:dyDescent="0.25">
      <c r="A69" s="6">
        <f t="shared" si="0"/>
        <v>57</v>
      </c>
      <c r="B69" s="57">
        <v>43766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3" t="s">
        <v>59</v>
      </c>
      <c r="O69" s="107">
        <v>0</v>
      </c>
      <c r="P69" s="21" t="s">
        <v>206</v>
      </c>
      <c r="Q69" s="73">
        <v>0.50900000000000001</v>
      </c>
      <c r="R69" s="43" t="s">
        <v>32</v>
      </c>
      <c r="S69" s="29">
        <v>3</v>
      </c>
      <c r="T69" s="73">
        <f t="shared" si="1"/>
        <v>1.5270000000000001</v>
      </c>
      <c r="U69" s="14" t="s">
        <v>212</v>
      </c>
      <c r="V69" s="14" t="s">
        <v>213</v>
      </c>
    </row>
    <row r="70" spans="1:22" x14ac:dyDescent="0.25">
      <c r="A70" s="6">
        <f t="shared" si="0"/>
        <v>58</v>
      </c>
      <c r="B70" s="57">
        <v>43766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3" t="s">
        <v>59</v>
      </c>
      <c r="O70" s="107">
        <v>0</v>
      </c>
      <c r="P70" s="21" t="s">
        <v>207</v>
      </c>
      <c r="Q70" s="73">
        <v>0.255</v>
      </c>
      <c r="R70" s="43" t="s">
        <v>32</v>
      </c>
      <c r="S70" s="29">
        <v>1</v>
      </c>
      <c r="T70" s="27">
        <f t="shared" si="1"/>
        <v>0.255</v>
      </c>
      <c r="U70" s="14" t="s">
        <v>212</v>
      </c>
      <c r="V70" s="14" t="s">
        <v>213</v>
      </c>
    </row>
    <row r="71" spans="1:22" x14ac:dyDescent="0.25">
      <c r="A71" s="6">
        <f t="shared" si="0"/>
        <v>59</v>
      </c>
      <c r="B71" s="57">
        <v>43766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3" t="s">
        <v>59</v>
      </c>
      <c r="O71" s="107">
        <v>0</v>
      </c>
      <c r="P71" s="21" t="s">
        <v>208</v>
      </c>
      <c r="Q71" s="73">
        <v>2.8000000000000001E-2</v>
      </c>
      <c r="R71" s="43" t="s">
        <v>32</v>
      </c>
      <c r="S71" s="29">
        <v>1</v>
      </c>
      <c r="T71" s="27">
        <f t="shared" si="1"/>
        <v>2.8000000000000001E-2</v>
      </c>
      <c r="U71" s="14" t="s">
        <v>212</v>
      </c>
      <c r="V71" s="14" t="s">
        <v>213</v>
      </c>
    </row>
    <row r="72" spans="1:22" x14ac:dyDescent="0.25">
      <c r="A72" s="6">
        <f t="shared" si="0"/>
        <v>60</v>
      </c>
      <c r="B72" s="57">
        <v>43766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3" t="s">
        <v>59</v>
      </c>
      <c r="O72" s="107">
        <v>0</v>
      </c>
      <c r="P72" s="21" t="s">
        <v>209</v>
      </c>
      <c r="Q72" s="73">
        <v>4.3999999999999997E-2</v>
      </c>
      <c r="R72" s="43" t="s">
        <v>32</v>
      </c>
      <c r="S72" s="29">
        <v>16</v>
      </c>
      <c r="T72" s="27">
        <f t="shared" si="1"/>
        <v>0.70399999999999996</v>
      </c>
      <c r="U72" s="14" t="s">
        <v>212</v>
      </c>
      <c r="V72" s="14" t="s">
        <v>213</v>
      </c>
    </row>
    <row r="73" spans="1:22" x14ac:dyDescent="0.25">
      <c r="A73" s="6">
        <f t="shared" si="0"/>
        <v>61</v>
      </c>
      <c r="B73" s="57">
        <v>43766</v>
      </c>
      <c r="C73" s="52">
        <v>0</v>
      </c>
      <c r="D73" s="52">
        <v>0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3" t="s">
        <v>59</v>
      </c>
      <c r="O73" s="107">
        <v>0</v>
      </c>
      <c r="P73" s="21" t="s">
        <v>210</v>
      </c>
      <c r="Q73" s="73">
        <v>9.7000000000000003E-2</v>
      </c>
      <c r="R73" s="43" t="s">
        <v>32</v>
      </c>
      <c r="S73" s="29">
        <v>1</v>
      </c>
      <c r="T73" s="27">
        <f t="shared" si="1"/>
        <v>9.7000000000000003E-2</v>
      </c>
      <c r="U73" s="14" t="s">
        <v>212</v>
      </c>
      <c r="V73" s="14" t="s">
        <v>213</v>
      </c>
    </row>
    <row r="74" spans="1:22" x14ac:dyDescent="0.25">
      <c r="A74" s="6">
        <f t="shared" si="0"/>
        <v>62</v>
      </c>
      <c r="B74" s="57">
        <v>43766</v>
      </c>
      <c r="C74" s="52">
        <v>0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53" t="s">
        <v>59</v>
      </c>
      <c r="O74" s="107">
        <v>0</v>
      </c>
      <c r="P74" s="21" t="s">
        <v>211</v>
      </c>
      <c r="Q74" s="73">
        <v>6.9000000000000006E-2</v>
      </c>
      <c r="R74" s="43" t="s">
        <v>32</v>
      </c>
      <c r="S74" s="29">
        <v>1</v>
      </c>
      <c r="T74" s="27">
        <f t="shared" si="1"/>
        <v>6.9000000000000006E-2</v>
      </c>
      <c r="U74" s="14" t="s">
        <v>212</v>
      </c>
      <c r="V74" s="14" t="s">
        <v>213</v>
      </c>
    </row>
    <row r="75" spans="1:22" ht="18.75" customHeight="1" x14ac:dyDescent="0.25">
      <c r="A75" s="6">
        <f t="shared" si="0"/>
        <v>63</v>
      </c>
      <c r="B75" s="57">
        <v>43762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3" t="s">
        <v>59</v>
      </c>
      <c r="O75" s="107">
        <v>0</v>
      </c>
      <c r="P75" s="21" t="s">
        <v>214</v>
      </c>
      <c r="Q75" s="73">
        <v>8.4000000000000005E-2</v>
      </c>
      <c r="R75" s="28" t="s">
        <v>32</v>
      </c>
      <c r="S75" s="29">
        <v>2</v>
      </c>
      <c r="T75" s="27">
        <f t="shared" si="1"/>
        <v>0.16800000000000001</v>
      </c>
      <c r="U75" s="14" t="s">
        <v>216</v>
      </c>
      <c r="V75" s="14" t="s">
        <v>217</v>
      </c>
    </row>
    <row r="76" spans="1:22" x14ac:dyDescent="0.25">
      <c r="A76" s="6">
        <f t="shared" si="0"/>
        <v>64</v>
      </c>
      <c r="B76" s="57">
        <v>43762</v>
      </c>
      <c r="C76" s="52">
        <v>0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3" t="s">
        <v>59</v>
      </c>
      <c r="O76" s="107">
        <v>0</v>
      </c>
      <c r="P76" s="21" t="s">
        <v>215</v>
      </c>
      <c r="Q76" s="73">
        <v>5.6000000000000001E-2</v>
      </c>
      <c r="R76" s="28" t="s">
        <v>34</v>
      </c>
      <c r="S76" s="29">
        <v>1</v>
      </c>
      <c r="T76" s="27">
        <f t="shared" si="1"/>
        <v>5.6000000000000001E-2</v>
      </c>
      <c r="U76" s="14" t="s">
        <v>216</v>
      </c>
      <c r="V76" s="14" t="s">
        <v>217</v>
      </c>
    </row>
    <row r="77" spans="1:22" x14ac:dyDescent="0.25">
      <c r="A77" s="6">
        <f t="shared" si="0"/>
        <v>65</v>
      </c>
      <c r="B77" s="57">
        <v>43762</v>
      </c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3" t="s">
        <v>59</v>
      </c>
      <c r="O77" s="107">
        <v>0</v>
      </c>
      <c r="P77" s="21" t="s">
        <v>222</v>
      </c>
      <c r="Q77" s="73">
        <v>8.9999999999999993E-3</v>
      </c>
      <c r="R77" s="28" t="s">
        <v>219</v>
      </c>
      <c r="S77" s="29">
        <v>60</v>
      </c>
      <c r="T77" s="27">
        <f t="shared" si="1"/>
        <v>0.53999999999999992</v>
      </c>
      <c r="U77" s="14" t="s">
        <v>216</v>
      </c>
      <c r="V77" s="14" t="s">
        <v>220</v>
      </c>
    </row>
    <row r="78" spans="1:22" x14ac:dyDescent="0.25">
      <c r="A78" s="6">
        <f t="shared" si="0"/>
        <v>66</v>
      </c>
      <c r="B78" s="57">
        <v>43762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3" t="s">
        <v>59</v>
      </c>
      <c r="O78" s="107">
        <v>0</v>
      </c>
      <c r="P78" s="21" t="s">
        <v>218</v>
      </c>
      <c r="Q78" s="73">
        <v>0.09</v>
      </c>
      <c r="R78" s="28" t="s">
        <v>32</v>
      </c>
      <c r="S78" s="29">
        <v>1</v>
      </c>
      <c r="T78" s="27">
        <f t="shared" si="1"/>
        <v>0.09</v>
      </c>
      <c r="U78" s="14" t="s">
        <v>216</v>
      </c>
      <c r="V78" s="14" t="s">
        <v>220</v>
      </c>
    </row>
    <row r="79" spans="1:22" x14ac:dyDescent="0.25">
      <c r="A79" s="6">
        <f t="shared" si="0"/>
        <v>67</v>
      </c>
      <c r="B79" s="58" t="s">
        <v>226</v>
      </c>
      <c r="C79" s="52">
        <v>0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3" t="s">
        <v>59</v>
      </c>
      <c r="O79" s="107">
        <v>0</v>
      </c>
      <c r="P79" s="21" t="s">
        <v>251</v>
      </c>
      <c r="Q79" s="73">
        <v>1.0409999999999999</v>
      </c>
      <c r="R79" s="28" t="s">
        <v>150</v>
      </c>
      <c r="S79" s="75">
        <v>14.6</v>
      </c>
      <c r="T79" s="27">
        <f t="shared" si="1"/>
        <v>15.198599999999999</v>
      </c>
      <c r="U79" s="14" t="s">
        <v>252</v>
      </c>
      <c r="V79" s="14" t="s">
        <v>253</v>
      </c>
    </row>
    <row r="80" spans="1:22" x14ac:dyDescent="0.25">
      <c r="A80" s="6">
        <f t="shared" ref="A80:A136" si="2">1+A79</f>
        <v>68</v>
      </c>
      <c r="B80" s="58" t="s">
        <v>236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3" t="s">
        <v>59</v>
      </c>
      <c r="O80" s="107">
        <v>0</v>
      </c>
      <c r="P80" s="21" t="s">
        <v>251</v>
      </c>
      <c r="Q80" s="73">
        <v>1.0409999999999999</v>
      </c>
      <c r="R80" s="28" t="s">
        <v>150</v>
      </c>
      <c r="S80" s="75">
        <v>7.5</v>
      </c>
      <c r="T80" s="27">
        <f t="shared" ref="T80" si="3">Q80*S80</f>
        <v>7.8074999999999992</v>
      </c>
      <c r="U80" s="14" t="s">
        <v>252</v>
      </c>
      <c r="V80" s="14" t="s">
        <v>254</v>
      </c>
    </row>
    <row r="81" spans="1:22" x14ac:dyDescent="0.25">
      <c r="A81" s="6">
        <f t="shared" si="2"/>
        <v>69</v>
      </c>
      <c r="B81" s="58" t="s">
        <v>258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3" t="s">
        <v>59</v>
      </c>
      <c r="O81" s="107">
        <v>0</v>
      </c>
      <c r="P81" s="21" t="s">
        <v>255</v>
      </c>
      <c r="Q81" s="73">
        <v>0.86</v>
      </c>
      <c r="R81" s="28" t="s">
        <v>32</v>
      </c>
      <c r="S81" s="29">
        <v>1</v>
      </c>
      <c r="T81" s="27">
        <f t="shared" si="1"/>
        <v>0.86</v>
      </c>
      <c r="U81" s="14" t="s">
        <v>256</v>
      </c>
      <c r="V81" s="14" t="s">
        <v>257</v>
      </c>
    </row>
    <row r="82" spans="1:22" x14ac:dyDescent="0.25">
      <c r="A82" s="6">
        <f t="shared" si="2"/>
        <v>70</v>
      </c>
      <c r="B82" s="58" t="s">
        <v>236</v>
      </c>
      <c r="C82" s="52">
        <v>0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3" t="s">
        <v>59</v>
      </c>
      <c r="O82" s="107">
        <v>0</v>
      </c>
      <c r="P82" s="21" t="s">
        <v>259</v>
      </c>
      <c r="Q82" s="73">
        <v>6.6669999999999993E-2</v>
      </c>
      <c r="R82" s="28" t="s">
        <v>53</v>
      </c>
      <c r="S82" s="29">
        <v>6</v>
      </c>
      <c r="T82" s="27">
        <f t="shared" si="1"/>
        <v>0.40001999999999993</v>
      </c>
      <c r="U82" s="14" t="s">
        <v>252</v>
      </c>
      <c r="V82" s="14" t="s">
        <v>254</v>
      </c>
    </row>
    <row r="83" spans="1:22" x14ac:dyDescent="0.25">
      <c r="A83" s="6">
        <f t="shared" si="2"/>
        <v>71</v>
      </c>
      <c r="B83" s="58" t="s">
        <v>226</v>
      </c>
      <c r="C83" s="52">
        <v>0</v>
      </c>
      <c r="D83" s="52">
        <v>0</v>
      </c>
      <c r="E83" s="52">
        <v>0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3" t="s">
        <v>59</v>
      </c>
      <c r="O83" s="107">
        <v>0</v>
      </c>
      <c r="P83" s="21" t="s">
        <v>259</v>
      </c>
      <c r="Q83" s="73">
        <v>6.6669999999999993E-2</v>
      </c>
      <c r="R83" s="28" t="s">
        <v>53</v>
      </c>
      <c r="S83" s="29">
        <v>24</v>
      </c>
      <c r="T83" s="27">
        <f t="shared" ref="T83" si="4">Q83*S83</f>
        <v>1.6000799999999997</v>
      </c>
      <c r="U83" s="14" t="s">
        <v>252</v>
      </c>
      <c r="V83" s="14" t="s">
        <v>253</v>
      </c>
    </row>
    <row r="84" spans="1:22" x14ac:dyDescent="0.25">
      <c r="A84" s="6">
        <f t="shared" si="2"/>
        <v>72</v>
      </c>
      <c r="B84" s="58" t="s">
        <v>265</v>
      </c>
      <c r="C84" s="52">
        <v>0</v>
      </c>
      <c r="D84" s="52">
        <v>0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3" t="s">
        <v>59</v>
      </c>
      <c r="O84" s="107">
        <v>0</v>
      </c>
      <c r="P84" s="21" t="s">
        <v>261</v>
      </c>
      <c r="Q84" s="73">
        <v>3.5070000000000001</v>
      </c>
      <c r="R84" s="28" t="s">
        <v>32</v>
      </c>
      <c r="S84" s="29">
        <v>2</v>
      </c>
      <c r="T84" s="27">
        <f t="shared" si="1"/>
        <v>7.0140000000000002</v>
      </c>
      <c r="U84" s="14" t="s">
        <v>262</v>
      </c>
      <c r="V84" s="14" t="s">
        <v>263</v>
      </c>
    </row>
    <row r="85" spans="1:22" x14ac:dyDescent="0.25">
      <c r="A85" s="6">
        <f t="shared" si="2"/>
        <v>73</v>
      </c>
      <c r="B85" s="58" t="s">
        <v>265</v>
      </c>
      <c r="C85" s="52"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3" t="s">
        <v>59</v>
      </c>
      <c r="O85" s="107">
        <v>0</v>
      </c>
      <c r="P85" s="21" t="s">
        <v>264</v>
      </c>
      <c r="Q85" s="73">
        <v>0.94499999999999995</v>
      </c>
      <c r="R85" s="28" t="s">
        <v>32</v>
      </c>
      <c r="S85" s="29">
        <v>1</v>
      </c>
      <c r="T85" s="27">
        <f t="shared" si="1"/>
        <v>0.94499999999999995</v>
      </c>
      <c r="U85" s="14" t="s">
        <v>262</v>
      </c>
      <c r="V85" s="14" t="s">
        <v>263</v>
      </c>
    </row>
    <row r="86" spans="1:22" x14ac:dyDescent="0.25">
      <c r="A86" s="6">
        <f t="shared" si="2"/>
        <v>74</v>
      </c>
      <c r="B86" s="58" t="s">
        <v>235</v>
      </c>
      <c r="C86" s="52">
        <v>0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3" t="s">
        <v>59</v>
      </c>
      <c r="O86" s="107">
        <v>0</v>
      </c>
      <c r="P86" s="21" t="s">
        <v>266</v>
      </c>
      <c r="Q86" s="73">
        <v>0.22500000000000001</v>
      </c>
      <c r="R86" s="28" t="s">
        <v>32</v>
      </c>
      <c r="S86" s="29">
        <v>45</v>
      </c>
      <c r="T86" s="27">
        <f t="shared" si="1"/>
        <v>10.125</v>
      </c>
      <c r="U86" s="14" t="s">
        <v>267</v>
      </c>
      <c r="V86" s="14" t="s">
        <v>268</v>
      </c>
    </row>
    <row r="87" spans="1:22" x14ac:dyDescent="0.25">
      <c r="A87" s="6">
        <f t="shared" si="2"/>
        <v>75</v>
      </c>
      <c r="B87" s="58" t="s">
        <v>260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3" t="s">
        <v>59</v>
      </c>
      <c r="O87" s="107">
        <v>0</v>
      </c>
      <c r="P87" s="21" t="s">
        <v>269</v>
      </c>
      <c r="Q87" s="73">
        <v>1.1339999999999999</v>
      </c>
      <c r="R87" s="28" t="s">
        <v>270</v>
      </c>
      <c r="S87" s="29">
        <v>44</v>
      </c>
      <c r="T87" s="27">
        <f t="shared" si="1"/>
        <v>49.895999999999994</v>
      </c>
      <c r="U87" s="14" t="s">
        <v>252</v>
      </c>
      <c r="V87" s="14" t="s">
        <v>271</v>
      </c>
    </row>
    <row r="88" spans="1:22" x14ac:dyDescent="0.25">
      <c r="A88" s="6">
        <f t="shared" si="2"/>
        <v>76</v>
      </c>
      <c r="B88" s="58" t="s">
        <v>260</v>
      </c>
      <c r="C88" s="52">
        <v>0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3" t="s">
        <v>59</v>
      </c>
      <c r="O88" s="107">
        <v>0</v>
      </c>
      <c r="P88" s="21" t="s">
        <v>272</v>
      </c>
      <c r="Q88" s="73">
        <v>0.97199999999999998</v>
      </c>
      <c r="R88" s="28" t="s">
        <v>270</v>
      </c>
      <c r="S88" s="29">
        <v>63</v>
      </c>
      <c r="T88" s="27">
        <f t="shared" ref="T88" si="5">Q88*S88</f>
        <v>61.235999999999997</v>
      </c>
      <c r="U88" s="14" t="s">
        <v>252</v>
      </c>
      <c r="V88" s="14" t="s">
        <v>273</v>
      </c>
    </row>
    <row r="89" spans="1:22" x14ac:dyDescent="0.25">
      <c r="A89" s="6">
        <f t="shared" si="2"/>
        <v>77</v>
      </c>
      <c r="B89" s="58" t="s">
        <v>260</v>
      </c>
      <c r="C89" s="52">
        <v>0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2">
        <v>0</v>
      </c>
      <c r="N89" s="53" t="s">
        <v>59</v>
      </c>
      <c r="O89" s="107">
        <v>0</v>
      </c>
      <c r="P89" s="21" t="s">
        <v>274</v>
      </c>
      <c r="Q89" s="73">
        <v>1.321</v>
      </c>
      <c r="R89" s="28" t="s">
        <v>270</v>
      </c>
      <c r="S89" s="29">
        <v>24</v>
      </c>
      <c r="T89" s="27">
        <f t="shared" ref="T89" si="6">Q89*S89</f>
        <v>31.704000000000001</v>
      </c>
      <c r="U89" s="14" t="s">
        <v>252</v>
      </c>
      <c r="V89" s="14" t="s">
        <v>273</v>
      </c>
    </row>
    <row r="90" spans="1:22" ht="18" customHeight="1" x14ac:dyDescent="0.25">
      <c r="A90" s="6">
        <f t="shared" si="2"/>
        <v>78</v>
      </c>
      <c r="B90" s="58" t="s">
        <v>260</v>
      </c>
      <c r="C90" s="52">
        <v>0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3" t="s">
        <v>59</v>
      </c>
      <c r="O90" s="107">
        <v>0</v>
      </c>
      <c r="P90" s="21" t="s">
        <v>275</v>
      </c>
      <c r="Q90" s="73">
        <v>2.0529999999999999</v>
      </c>
      <c r="R90" s="28" t="s">
        <v>270</v>
      </c>
      <c r="S90" s="75">
        <v>23.4</v>
      </c>
      <c r="T90" s="27">
        <f t="shared" ref="T90" si="7">Q90*S90</f>
        <v>48.040199999999999</v>
      </c>
      <c r="U90" s="14" t="s">
        <v>252</v>
      </c>
      <c r="V90" s="14" t="s">
        <v>276</v>
      </c>
    </row>
    <row r="91" spans="1:22" ht="30" x14ac:dyDescent="0.25">
      <c r="A91" s="6">
        <f t="shared" si="2"/>
        <v>79</v>
      </c>
      <c r="B91" s="58" t="s">
        <v>236</v>
      </c>
      <c r="C91" s="52">
        <v>0</v>
      </c>
      <c r="D91" s="52">
        <v>0</v>
      </c>
      <c r="E91" s="52">
        <v>0</v>
      </c>
      <c r="F91" s="52"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2">
        <v>0</v>
      </c>
      <c r="N91" s="53" t="s">
        <v>59</v>
      </c>
      <c r="O91" s="107">
        <v>0</v>
      </c>
      <c r="P91" s="21" t="s">
        <v>280</v>
      </c>
      <c r="Q91" s="73">
        <v>9</v>
      </c>
      <c r="R91" s="28" t="s">
        <v>32</v>
      </c>
      <c r="S91" s="29">
        <v>1</v>
      </c>
      <c r="T91" s="27">
        <f t="shared" ref="T91:T132" si="8">Q91*S91</f>
        <v>9</v>
      </c>
      <c r="U91" s="14" t="s">
        <v>281</v>
      </c>
      <c r="V91" s="14" t="s">
        <v>282</v>
      </c>
    </row>
    <row r="92" spans="1:22" x14ac:dyDescent="0.25">
      <c r="A92" s="6">
        <f t="shared" si="2"/>
        <v>80</v>
      </c>
      <c r="B92" s="58" t="s">
        <v>236</v>
      </c>
      <c r="C92" s="52">
        <v>0</v>
      </c>
      <c r="D92" s="52">
        <v>0</v>
      </c>
      <c r="E92" s="52">
        <v>0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3" t="s">
        <v>59</v>
      </c>
      <c r="O92" s="107">
        <v>0</v>
      </c>
      <c r="P92" s="21" t="s">
        <v>284</v>
      </c>
      <c r="Q92" s="73">
        <v>3.7</v>
      </c>
      <c r="R92" s="28" t="s">
        <v>32</v>
      </c>
      <c r="S92" s="29">
        <v>4</v>
      </c>
      <c r="T92" s="27">
        <f t="shared" si="8"/>
        <v>14.8</v>
      </c>
      <c r="U92" s="14" t="s">
        <v>285</v>
      </c>
      <c r="V92" s="14" t="s">
        <v>286</v>
      </c>
    </row>
    <row r="93" spans="1:22" x14ac:dyDescent="0.25">
      <c r="A93" s="6">
        <f t="shared" si="2"/>
        <v>81</v>
      </c>
      <c r="B93" s="58" t="s">
        <v>287</v>
      </c>
      <c r="C93" s="52">
        <v>0</v>
      </c>
      <c r="D93" s="52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3" t="s">
        <v>59</v>
      </c>
      <c r="O93" s="107">
        <v>0</v>
      </c>
      <c r="P93" s="21" t="s">
        <v>288</v>
      </c>
      <c r="Q93" s="73">
        <v>4.548</v>
      </c>
      <c r="R93" s="28" t="s">
        <v>32</v>
      </c>
      <c r="S93" s="29">
        <v>4</v>
      </c>
      <c r="T93" s="27">
        <f t="shared" si="8"/>
        <v>18.192</v>
      </c>
      <c r="U93" s="14" t="s">
        <v>289</v>
      </c>
      <c r="V93" s="14" t="s">
        <v>290</v>
      </c>
    </row>
    <row r="94" spans="1:22" x14ac:dyDescent="0.25">
      <c r="A94" s="6">
        <f t="shared" si="2"/>
        <v>82</v>
      </c>
      <c r="B94" s="58" t="s">
        <v>287</v>
      </c>
      <c r="C94" s="52">
        <v>0</v>
      </c>
      <c r="D94" s="52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3" t="s">
        <v>59</v>
      </c>
      <c r="O94" s="107">
        <v>0</v>
      </c>
      <c r="P94" s="21" t="s">
        <v>291</v>
      </c>
      <c r="Q94" s="73">
        <v>1.9259999999999999</v>
      </c>
      <c r="R94" s="28" t="s">
        <v>32</v>
      </c>
      <c r="S94" s="29">
        <v>4</v>
      </c>
      <c r="T94" s="27">
        <f t="shared" ref="T94" si="9">Q94*S94</f>
        <v>7.7039999999999997</v>
      </c>
      <c r="U94" s="14" t="s">
        <v>289</v>
      </c>
      <c r="V94" s="14" t="s">
        <v>290</v>
      </c>
    </row>
    <row r="95" spans="1:22" x14ac:dyDescent="0.25">
      <c r="A95" s="6">
        <f t="shared" si="2"/>
        <v>83</v>
      </c>
      <c r="B95" s="58" t="s">
        <v>287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3" t="s">
        <v>59</v>
      </c>
      <c r="O95" s="107">
        <v>0</v>
      </c>
      <c r="P95" s="21" t="s">
        <v>292</v>
      </c>
      <c r="Q95" s="73">
        <v>4.3869999999999996</v>
      </c>
      <c r="R95" s="28" t="s">
        <v>32</v>
      </c>
      <c r="S95" s="29">
        <v>4</v>
      </c>
      <c r="T95" s="27">
        <f t="shared" si="8"/>
        <v>17.547999999999998</v>
      </c>
      <c r="U95" s="14" t="s">
        <v>289</v>
      </c>
      <c r="V95" s="14" t="s">
        <v>290</v>
      </c>
    </row>
    <row r="96" spans="1:22" ht="15.75" customHeight="1" x14ac:dyDescent="0.25">
      <c r="A96" s="6">
        <f t="shared" si="2"/>
        <v>84</v>
      </c>
      <c r="B96" s="58" t="s">
        <v>287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3" t="s">
        <v>59</v>
      </c>
      <c r="O96" s="107">
        <v>0</v>
      </c>
      <c r="P96" s="21" t="s">
        <v>293</v>
      </c>
      <c r="Q96" s="73">
        <v>3.21</v>
      </c>
      <c r="R96" s="28" t="s">
        <v>32</v>
      </c>
      <c r="S96" s="29">
        <v>2</v>
      </c>
      <c r="T96" s="27">
        <f t="shared" ref="T96" si="10">Q96*S96</f>
        <v>6.42</v>
      </c>
      <c r="U96" s="14" t="s">
        <v>289</v>
      </c>
      <c r="V96" s="14" t="s">
        <v>290</v>
      </c>
    </row>
    <row r="97" spans="1:22" ht="17.25" customHeight="1" x14ac:dyDescent="0.25">
      <c r="A97" s="6">
        <f t="shared" si="2"/>
        <v>85</v>
      </c>
      <c r="B97" s="58" t="s">
        <v>287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2">
        <v>0</v>
      </c>
      <c r="N97" s="53" t="s">
        <v>59</v>
      </c>
      <c r="O97" s="107">
        <v>0</v>
      </c>
      <c r="P97" s="21" t="s">
        <v>294</v>
      </c>
      <c r="Q97" s="73">
        <v>3.6379999999999999</v>
      </c>
      <c r="R97" s="28" t="s">
        <v>32</v>
      </c>
      <c r="S97" s="29">
        <v>4</v>
      </c>
      <c r="T97" s="27">
        <f t="shared" ref="T97" si="11">Q97*S97</f>
        <v>14.552</v>
      </c>
      <c r="U97" s="14" t="s">
        <v>289</v>
      </c>
      <c r="V97" s="14" t="s">
        <v>290</v>
      </c>
    </row>
    <row r="98" spans="1:22" x14ac:dyDescent="0.25">
      <c r="A98" s="6">
        <f t="shared" si="2"/>
        <v>86</v>
      </c>
      <c r="B98" s="58" t="s">
        <v>298</v>
      </c>
      <c r="C98" s="52">
        <v>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3" t="s">
        <v>59</v>
      </c>
      <c r="O98" s="107">
        <v>0</v>
      </c>
      <c r="P98" s="21" t="s">
        <v>299</v>
      </c>
      <c r="Q98" s="73">
        <v>0.38</v>
      </c>
      <c r="R98" s="28" t="s">
        <v>32</v>
      </c>
      <c r="S98" s="29">
        <v>1</v>
      </c>
      <c r="T98" s="27">
        <f t="shared" si="8"/>
        <v>0.38</v>
      </c>
      <c r="U98" s="14" t="s">
        <v>113</v>
      </c>
      <c r="V98" s="14" t="s">
        <v>300</v>
      </c>
    </row>
    <row r="99" spans="1:22" x14ac:dyDescent="0.25">
      <c r="A99" s="6">
        <f t="shared" si="2"/>
        <v>87</v>
      </c>
      <c r="B99" s="58" t="s">
        <v>298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3" t="s">
        <v>59</v>
      </c>
      <c r="O99" s="107">
        <v>0</v>
      </c>
      <c r="P99" s="21" t="s">
        <v>301</v>
      </c>
      <c r="Q99" s="73">
        <v>0.06</v>
      </c>
      <c r="R99" s="28" t="s">
        <v>32</v>
      </c>
      <c r="S99" s="29">
        <v>1</v>
      </c>
      <c r="T99" s="27">
        <f t="shared" si="8"/>
        <v>0.06</v>
      </c>
      <c r="U99" s="14" t="s">
        <v>113</v>
      </c>
      <c r="V99" s="14" t="s">
        <v>300</v>
      </c>
    </row>
    <row r="100" spans="1:22" x14ac:dyDescent="0.25">
      <c r="A100" s="6">
        <f t="shared" si="2"/>
        <v>88</v>
      </c>
      <c r="B100" s="58" t="s">
        <v>298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3" t="s">
        <v>59</v>
      </c>
      <c r="O100" s="107">
        <v>0</v>
      </c>
      <c r="P100" s="21" t="s">
        <v>302</v>
      </c>
      <c r="Q100" s="73">
        <v>0.2</v>
      </c>
      <c r="R100" s="28" t="s">
        <v>32</v>
      </c>
      <c r="S100" s="29">
        <v>1</v>
      </c>
      <c r="T100" s="27">
        <f t="shared" si="8"/>
        <v>0.2</v>
      </c>
      <c r="U100" s="14" t="s">
        <v>113</v>
      </c>
      <c r="V100" s="14" t="s">
        <v>300</v>
      </c>
    </row>
    <row r="101" spans="1:22" x14ac:dyDescent="0.25">
      <c r="A101" s="6">
        <f t="shared" si="2"/>
        <v>89</v>
      </c>
      <c r="B101" s="58" t="s">
        <v>298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3" t="s">
        <v>59</v>
      </c>
      <c r="O101" s="107">
        <v>0</v>
      </c>
      <c r="P101" s="21" t="s">
        <v>303</v>
      </c>
      <c r="Q101" s="73">
        <v>0.16</v>
      </c>
      <c r="R101" s="28" t="s">
        <v>32</v>
      </c>
      <c r="S101" s="74">
        <v>1</v>
      </c>
      <c r="T101" s="27">
        <f t="shared" si="8"/>
        <v>0.16</v>
      </c>
      <c r="U101" s="14" t="s">
        <v>113</v>
      </c>
      <c r="V101" s="14" t="s">
        <v>300</v>
      </c>
    </row>
    <row r="102" spans="1:22" x14ac:dyDescent="0.25">
      <c r="A102" s="6">
        <f t="shared" si="2"/>
        <v>90</v>
      </c>
      <c r="B102" s="58" t="s">
        <v>298</v>
      </c>
      <c r="C102" s="52">
        <v>0</v>
      </c>
      <c r="D102" s="52">
        <v>0</v>
      </c>
      <c r="E102" s="52">
        <v>0</v>
      </c>
      <c r="F102" s="52"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2">
        <v>0</v>
      </c>
      <c r="N102" s="53" t="s">
        <v>59</v>
      </c>
      <c r="O102" s="107">
        <v>0</v>
      </c>
      <c r="P102" s="21" t="s">
        <v>304</v>
      </c>
      <c r="Q102" s="73">
        <v>0.12</v>
      </c>
      <c r="R102" s="28" t="s">
        <v>32</v>
      </c>
      <c r="S102" s="74">
        <v>1</v>
      </c>
      <c r="T102" s="27">
        <f t="shared" si="8"/>
        <v>0.12</v>
      </c>
      <c r="U102" s="14" t="s">
        <v>113</v>
      </c>
      <c r="V102" s="14" t="s">
        <v>300</v>
      </c>
    </row>
    <row r="103" spans="1:22" ht="27.75" customHeight="1" x14ac:dyDescent="0.25">
      <c r="A103" s="6">
        <f t="shared" si="2"/>
        <v>91</v>
      </c>
      <c r="B103" s="58" t="s">
        <v>298</v>
      </c>
      <c r="C103" s="52">
        <v>0</v>
      </c>
      <c r="D103" s="52">
        <v>0</v>
      </c>
      <c r="E103" s="52">
        <v>0</v>
      </c>
      <c r="F103" s="52">
        <v>0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2">
        <v>0</v>
      </c>
      <c r="N103" s="53" t="s">
        <v>59</v>
      </c>
      <c r="O103" s="107">
        <v>0</v>
      </c>
      <c r="P103" s="21" t="s">
        <v>305</v>
      </c>
      <c r="Q103" s="73">
        <v>1.28</v>
      </c>
      <c r="R103" s="28" t="s">
        <v>32</v>
      </c>
      <c r="S103" s="74">
        <v>1</v>
      </c>
      <c r="T103" s="27">
        <f t="shared" si="8"/>
        <v>1.28</v>
      </c>
      <c r="U103" s="14" t="s">
        <v>113</v>
      </c>
      <c r="V103" s="14" t="s">
        <v>300</v>
      </c>
    </row>
    <row r="104" spans="1:22" x14ac:dyDescent="0.25">
      <c r="A104" s="6">
        <f t="shared" si="2"/>
        <v>92</v>
      </c>
      <c r="B104" s="58" t="s">
        <v>298</v>
      </c>
      <c r="C104" s="52">
        <v>0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3" t="s">
        <v>59</v>
      </c>
      <c r="O104" s="107">
        <v>0</v>
      </c>
      <c r="P104" s="21" t="s">
        <v>306</v>
      </c>
      <c r="Q104" s="73">
        <v>0.11</v>
      </c>
      <c r="R104" s="28" t="s">
        <v>32</v>
      </c>
      <c r="S104" s="74">
        <v>1</v>
      </c>
      <c r="T104" s="27">
        <f t="shared" si="8"/>
        <v>0.11</v>
      </c>
      <c r="U104" s="14" t="s">
        <v>113</v>
      </c>
      <c r="V104" s="14" t="s">
        <v>300</v>
      </c>
    </row>
    <row r="105" spans="1:22" x14ac:dyDescent="0.25">
      <c r="A105" s="6">
        <f t="shared" si="2"/>
        <v>93</v>
      </c>
      <c r="B105" s="58" t="s">
        <v>298</v>
      </c>
      <c r="C105" s="52">
        <v>0</v>
      </c>
      <c r="D105" s="52">
        <v>0</v>
      </c>
      <c r="E105" s="52">
        <v>0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3" t="s">
        <v>59</v>
      </c>
      <c r="O105" s="107">
        <v>0</v>
      </c>
      <c r="P105" s="21" t="s">
        <v>307</v>
      </c>
      <c r="Q105" s="73">
        <v>0.27500000000000002</v>
      </c>
      <c r="R105" s="28" t="s">
        <v>32</v>
      </c>
      <c r="S105" s="74">
        <v>1</v>
      </c>
      <c r="T105" s="27">
        <f t="shared" si="8"/>
        <v>0.27500000000000002</v>
      </c>
      <c r="U105" s="14" t="s">
        <v>113</v>
      </c>
      <c r="V105" s="14" t="s">
        <v>300</v>
      </c>
    </row>
    <row r="106" spans="1:22" x14ac:dyDescent="0.25">
      <c r="A106" s="6">
        <f t="shared" si="2"/>
        <v>94</v>
      </c>
      <c r="B106" s="58" t="s">
        <v>298</v>
      </c>
      <c r="C106" s="52">
        <v>0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3" t="s">
        <v>59</v>
      </c>
      <c r="O106" s="107">
        <v>0</v>
      </c>
      <c r="P106" s="21" t="s">
        <v>308</v>
      </c>
      <c r="Q106" s="73">
        <v>0.12</v>
      </c>
      <c r="R106" s="28" t="s">
        <v>32</v>
      </c>
      <c r="S106" s="74">
        <v>1</v>
      </c>
      <c r="T106" s="27">
        <f t="shared" si="8"/>
        <v>0.12</v>
      </c>
      <c r="U106" s="14" t="s">
        <v>113</v>
      </c>
      <c r="V106" s="14" t="s">
        <v>300</v>
      </c>
    </row>
    <row r="107" spans="1:22" x14ac:dyDescent="0.25">
      <c r="A107" s="6">
        <f t="shared" si="2"/>
        <v>95</v>
      </c>
      <c r="B107" s="58" t="s">
        <v>298</v>
      </c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3" t="s">
        <v>59</v>
      </c>
      <c r="O107" s="107">
        <v>0</v>
      </c>
      <c r="P107" s="21" t="s">
        <v>309</v>
      </c>
      <c r="Q107" s="73">
        <v>0.2</v>
      </c>
      <c r="R107" s="28" t="s">
        <v>32</v>
      </c>
      <c r="S107" s="74">
        <v>1</v>
      </c>
      <c r="T107" s="27">
        <f t="shared" si="8"/>
        <v>0.2</v>
      </c>
      <c r="U107" s="14" t="s">
        <v>113</v>
      </c>
      <c r="V107" s="14" t="s">
        <v>300</v>
      </c>
    </row>
    <row r="108" spans="1:22" ht="16.5" customHeight="1" x14ac:dyDescent="0.25">
      <c r="A108" s="6">
        <f t="shared" si="2"/>
        <v>96</v>
      </c>
      <c r="B108" s="58" t="s">
        <v>298</v>
      </c>
      <c r="C108" s="52">
        <v>0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3" t="s">
        <v>59</v>
      </c>
      <c r="O108" s="107">
        <v>0</v>
      </c>
      <c r="P108" s="21" t="s">
        <v>310</v>
      </c>
      <c r="Q108" s="73">
        <v>0.04</v>
      </c>
      <c r="R108" s="28" t="s">
        <v>32</v>
      </c>
      <c r="S108" s="74">
        <v>1</v>
      </c>
      <c r="T108" s="27">
        <f t="shared" si="8"/>
        <v>0.04</v>
      </c>
      <c r="U108" s="14" t="s">
        <v>113</v>
      </c>
      <c r="V108" s="14" t="s">
        <v>300</v>
      </c>
    </row>
    <row r="109" spans="1:22" x14ac:dyDescent="0.25">
      <c r="A109" s="6">
        <f t="shared" si="2"/>
        <v>97</v>
      </c>
      <c r="B109" s="58" t="s">
        <v>298</v>
      </c>
      <c r="C109" s="52">
        <v>0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3" t="s">
        <v>59</v>
      </c>
      <c r="O109" s="107">
        <v>0</v>
      </c>
      <c r="P109" s="21" t="s">
        <v>311</v>
      </c>
      <c r="Q109" s="73">
        <v>0.88</v>
      </c>
      <c r="R109" s="28" t="s">
        <v>32</v>
      </c>
      <c r="S109" s="74">
        <v>1</v>
      </c>
      <c r="T109" s="27">
        <f t="shared" si="8"/>
        <v>0.88</v>
      </c>
      <c r="U109" s="14" t="s">
        <v>113</v>
      </c>
      <c r="V109" s="14" t="s">
        <v>300</v>
      </c>
    </row>
    <row r="110" spans="1:22" x14ac:dyDescent="0.25">
      <c r="A110" s="6">
        <f t="shared" si="2"/>
        <v>98</v>
      </c>
      <c r="B110" s="58" t="s">
        <v>298</v>
      </c>
      <c r="C110" s="52">
        <v>0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3" t="s">
        <v>59</v>
      </c>
      <c r="O110" s="107">
        <v>0</v>
      </c>
      <c r="P110" s="21" t="s">
        <v>312</v>
      </c>
      <c r="Q110" s="73">
        <v>0.45</v>
      </c>
      <c r="R110" s="28" t="s">
        <v>32</v>
      </c>
      <c r="S110" s="74">
        <v>1</v>
      </c>
      <c r="T110" s="27">
        <f t="shared" si="8"/>
        <v>0.45</v>
      </c>
      <c r="U110" s="14" t="s">
        <v>113</v>
      </c>
      <c r="V110" s="14" t="s">
        <v>300</v>
      </c>
    </row>
    <row r="111" spans="1:22" x14ac:dyDescent="0.25">
      <c r="A111" s="6">
        <f t="shared" si="2"/>
        <v>99</v>
      </c>
      <c r="B111" s="58" t="s">
        <v>298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3" t="s">
        <v>59</v>
      </c>
      <c r="O111" s="107">
        <v>0</v>
      </c>
      <c r="P111" s="21" t="s">
        <v>313</v>
      </c>
      <c r="Q111" s="73">
        <v>0.11</v>
      </c>
      <c r="R111" s="28" t="s">
        <v>32</v>
      </c>
      <c r="S111" s="74">
        <v>1</v>
      </c>
      <c r="T111" s="27">
        <f t="shared" si="8"/>
        <v>0.11</v>
      </c>
      <c r="U111" s="14" t="s">
        <v>113</v>
      </c>
      <c r="V111" s="14" t="s">
        <v>300</v>
      </c>
    </row>
    <row r="112" spans="1:22" x14ac:dyDescent="0.25">
      <c r="A112" s="6">
        <f t="shared" si="2"/>
        <v>100</v>
      </c>
      <c r="B112" s="58" t="s">
        <v>298</v>
      </c>
      <c r="C112" s="52">
        <v>0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3" t="s">
        <v>59</v>
      </c>
      <c r="O112" s="107">
        <v>0</v>
      </c>
      <c r="P112" s="21" t="s">
        <v>314</v>
      </c>
      <c r="Q112" s="73">
        <v>2.5000000000000001E-2</v>
      </c>
      <c r="R112" s="28" t="s">
        <v>32</v>
      </c>
      <c r="S112" s="74">
        <v>1</v>
      </c>
      <c r="T112" s="27">
        <f t="shared" si="8"/>
        <v>2.5000000000000001E-2</v>
      </c>
      <c r="U112" s="14" t="s">
        <v>113</v>
      </c>
      <c r="V112" s="14" t="s">
        <v>300</v>
      </c>
    </row>
    <row r="113" spans="1:22" x14ac:dyDescent="0.25">
      <c r="A113" s="6">
        <f t="shared" si="2"/>
        <v>101</v>
      </c>
      <c r="B113" s="58" t="s">
        <v>298</v>
      </c>
      <c r="C113" s="52">
        <v>0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3" t="s">
        <v>59</v>
      </c>
      <c r="O113" s="107">
        <v>0</v>
      </c>
      <c r="P113" s="21" t="s">
        <v>315</v>
      </c>
      <c r="Q113" s="73">
        <v>5.0000000000000001E-3</v>
      </c>
      <c r="R113" s="28" t="s">
        <v>32</v>
      </c>
      <c r="S113" s="74">
        <v>1</v>
      </c>
      <c r="T113" s="27">
        <f t="shared" si="8"/>
        <v>5.0000000000000001E-3</v>
      </c>
      <c r="U113" s="14" t="s">
        <v>113</v>
      </c>
      <c r="V113" s="14" t="s">
        <v>300</v>
      </c>
    </row>
    <row r="114" spans="1:22" x14ac:dyDescent="0.25">
      <c r="A114" s="6">
        <f t="shared" si="2"/>
        <v>102</v>
      </c>
      <c r="B114" s="58" t="s">
        <v>298</v>
      </c>
      <c r="C114" s="52">
        <v>0</v>
      </c>
      <c r="D114" s="52">
        <v>0</v>
      </c>
      <c r="E114" s="52">
        <v>0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3" t="s">
        <v>59</v>
      </c>
      <c r="O114" s="107">
        <v>0</v>
      </c>
      <c r="P114" s="21" t="s">
        <v>316</v>
      </c>
      <c r="Q114" s="73">
        <v>0.12</v>
      </c>
      <c r="R114" s="28" t="s">
        <v>32</v>
      </c>
      <c r="S114" s="74">
        <v>1</v>
      </c>
      <c r="T114" s="27">
        <f t="shared" si="8"/>
        <v>0.12</v>
      </c>
      <c r="U114" s="14" t="s">
        <v>113</v>
      </c>
      <c r="V114" s="14" t="s">
        <v>300</v>
      </c>
    </row>
    <row r="115" spans="1:22" x14ac:dyDescent="0.25">
      <c r="A115" s="6">
        <f t="shared" si="2"/>
        <v>103</v>
      </c>
      <c r="B115" s="58" t="s">
        <v>298</v>
      </c>
      <c r="C115" s="52">
        <v>0</v>
      </c>
      <c r="D115" s="52">
        <v>0</v>
      </c>
      <c r="E115" s="52">
        <v>0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2">
        <v>0</v>
      </c>
      <c r="N115" s="53" t="s">
        <v>59</v>
      </c>
      <c r="O115" s="107">
        <v>0</v>
      </c>
      <c r="P115" s="106" t="s">
        <v>317</v>
      </c>
      <c r="Q115" s="73">
        <v>0.14000000000000001</v>
      </c>
      <c r="R115" s="28" t="s">
        <v>32</v>
      </c>
      <c r="S115" s="74">
        <v>1</v>
      </c>
      <c r="T115" s="27">
        <f t="shared" si="8"/>
        <v>0.14000000000000001</v>
      </c>
      <c r="U115" s="14" t="s">
        <v>113</v>
      </c>
      <c r="V115" s="14" t="s">
        <v>300</v>
      </c>
    </row>
    <row r="116" spans="1:22" x14ac:dyDescent="0.25">
      <c r="A116" s="6">
        <f t="shared" si="2"/>
        <v>104</v>
      </c>
      <c r="B116" s="58" t="s">
        <v>298</v>
      </c>
      <c r="C116" s="52">
        <v>0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3" t="s">
        <v>59</v>
      </c>
      <c r="O116" s="107">
        <v>0</v>
      </c>
      <c r="P116" s="21" t="s">
        <v>318</v>
      </c>
      <c r="Q116" s="73">
        <v>2.5000000000000001E-2</v>
      </c>
      <c r="R116" s="28" t="s">
        <v>32</v>
      </c>
      <c r="S116" s="74">
        <v>2</v>
      </c>
      <c r="T116" s="27">
        <f t="shared" si="8"/>
        <v>0.05</v>
      </c>
      <c r="U116" s="14" t="s">
        <v>113</v>
      </c>
      <c r="V116" s="14" t="s">
        <v>300</v>
      </c>
    </row>
    <row r="117" spans="1:22" x14ac:dyDescent="0.25">
      <c r="A117" s="6">
        <f t="shared" si="2"/>
        <v>105</v>
      </c>
      <c r="B117" s="58" t="s">
        <v>298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3" t="s">
        <v>59</v>
      </c>
      <c r="O117" s="107">
        <v>0</v>
      </c>
      <c r="P117" s="21" t="s">
        <v>319</v>
      </c>
      <c r="Q117" s="73">
        <v>0.03</v>
      </c>
      <c r="R117" s="28" t="s">
        <v>32</v>
      </c>
      <c r="S117" s="74">
        <v>1</v>
      </c>
      <c r="T117" s="27">
        <f t="shared" si="8"/>
        <v>0.03</v>
      </c>
      <c r="U117" s="14" t="s">
        <v>113</v>
      </c>
      <c r="V117" s="14" t="s">
        <v>300</v>
      </c>
    </row>
    <row r="118" spans="1:22" x14ac:dyDescent="0.25">
      <c r="A118" s="6">
        <f t="shared" si="2"/>
        <v>106</v>
      </c>
      <c r="B118" s="58" t="s">
        <v>298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3" t="s">
        <v>59</v>
      </c>
      <c r="O118" s="107">
        <v>0</v>
      </c>
      <c r="P118" s="21" t="s">
        <v>320</v>
      </c>
      <c r="Q118" s="73">
        <v>0.16</v>
      </c>
      <c r="R118" s="28" t="s">
        <v>32</v>
      </c>
      <c r="S118" s="74">
        <v>4</v>
      </c>
      <c r="T118" s="27">
        <f t="shared" si="8"/>
        <v>0.64</v>
      </c>
      <c r="U118" s="14" t="s">
        <v>113</v>
      </c>
      <c r="V118" s="14" t="s">
        <v>300</v>
      </c>
    </row>
    <row r="119" spans="1:22" x14ac:dyDescent="0.25">
      <c r="A119" s="6">
        <f t="shared" si="2"/>
        <v>107</v>
      </c>
      <c r="B119" s="58" t="s">
        <v>298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3" t="s">
        <v>59</v>
      </c>
      <c r="O119" s="107">
        <v>0</v>
      </c>
      <c r="P119" s="21" t="s">
        <v>321</v>
      </c>
      <c r="Q119" s="73">
        <v>0.12</v>
      </c>
      <c r="R119" s="28" t="s">
        <v>32</v>
      </c>
      <c r="S119" s="74">
        <v>1</v>
      </c>
      <c r="T119" s="27">
        <f t="shared" si="8"/>
        <v>0.12</v>
      </c>
      <c r="U119" s="14" t="s">
        <v>113</v>
      </c>
      <c r="V119" s="14" t="s">
        <v>300</v>
      </c>
    </row>
    <row r="120" spans="1:22" ht="19.5" customHeight="1" x14ac:dyDescent="0.25">
      <c r="A120" s="6">
        <f t="shared" si="2"/>
        <v>108</v>
      </c>
      <c r="B120" s="58" t="s">
        <v>298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3" t="s">
        <v>59</v>
      </c>
      <c r="O120" s="107">
        <v>0</v>
      </c>
      <c r="P120" s="21" t="s">
        <v>322</v>
      </c>
      <c r="Q120" s="73">
        <v>0.27500000000000002</v>
      </c>
      <c r="R120" s="28" t="s">
        <v>32</v>
      </c>
      <c r="S120" s="74">
        <v>1</v>
      </c>
      <c r="T120" s="27">
        <f t="shared" si="8"/>
        <v>0.27500000000000002</v>
      </c>
      <c r="U120" s="14" t="s">
        <v>113</v>
      </c>
      <c r="V120" s="14" t="s">
        <v>300</v>
      </c>
    </row>
    <row r="121" spans="1:22" x14ac:dyDescent="0.25">
      <c r="A121" s="6">
        <f t="shared" si="2"/>
        <v>109</v>
      </c>
      <c r="B121" s="58" t="s">
        <v>298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3" t="s">
        <v>59</v>
      </c>
      <c r="O121" s="107">
        <v>0</v>
      </c>
      <c r="P121" s="21" t="s">
        <v>323</v>
      </c>
      <c r="Q121" s="73">
        <v>0.23</v>
      </c>
      <c r="R121" s="28" t="s">
        <v>32</v>
      </c>
      <c r="S121" s="29">
        <v>1</v>
      </c>
      <c r="T121" s="27">
        <f t="shared" si="8"/>
        <v>0.23</v>
      </c>
      <c r="U121" s="14" t="s">
        <v>113</v>
      </c>
      <c r="V121" s="14" t="s">
        <v>300</v>
      </c>
    </row>
    <row r="122" spans="1:22" x14ac:dyDescent="0.25">
      <c r="A122" s="6">
        <f t="shared" si="2"/>
        <v>110</v>
      </c>
      <c r="B122" s="58" t="s">
        <v>298</v>
      </c>
      <c r="C122" s="52">
        <v>0</v>
      </c>
      <c r="D122" s="52">
        <v>0</v>
      </c>
      <c r="E122" s="52">
        <v>0</v>
      </c>
      <c r="F122" s="52"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3" t="s">
        <v>59</v>
      </c>
      <c r="O122" s="107">
        <v>0</v>
      </c>
      <c r="P122" s="21" t="s">
        <v>324</v>
      </c>
      <c r="Q122" s="73">
        <v>0.72</v>
      </c>
      <c r="R122" s="28" t="s">
        <v>32</v>
      </c>
      <c r="S122" s="29">
        <v>1</v>
      </c>
      <c r="T122" s="27">
        <f t="shared" si="8"/>
        <v>0.72</v>
      </c>
      <c r="U122" s="14" t="s">
        <v>113</v>
      </c>
      <c r="V122" s="14" t="s">
        <v>300</v>
      </c>
    </row>
    <row r="123" spans="1:22" x14ac:dyDescent="0.25">
      <c r="A123" s="6">
        <f t="shared" si="2"/>
        <v>111</v>
      </c>
      <c r="B123" s="58" t="s">
        <v>298</v>
      </c>
      <c r="C123" s="52">
        <v>0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3" t="s">
        <v>59</v>
      </c>
      <c r="O123" s="107">
        <v>0</v>
      </c>
      <c r="P123" s="21" t="s">
        <v>325</v>
      </c>
      <c r="Q123" s="73">
        <v>0.3</v>
      </c>
      <c r="R123" s="28" t="s">
        <v>32</v>
      </c>
      <c r="S123" s="29">
        <v>1</v>
      </c>
      <c r="T123" s="27">
        <f t="shared" si="8"/>
        <v>0.3</v>
      </c>
      <c r="U123" s="14" t="s">
        <v>113</v>
      </c>
      <c r="V123" s="14" t="s">
        <v>300</v>
      </c>
    </row>
    <row r="124" spans="1:22" x14ac:dyDescent="0.25">
      <c r="A124" s="6">
        <f t="shared" si="2"/>
        <v>112</v>
      </c>
      <c r="B124" s="58" t="s">
        <v>298</v>
      </c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3" t="s">
        <v>59</v>
      </c>
      <c r="O124" s="107">
        <v>0</v>
      </c>
      <c r="P124" s="21" t="s">
        <v>326</v>
      </c>
      <c r="Q124" s="73">
        <v>0.55000000000000004</v>
      </c>
      <c r="R124" s="28" t="s">
        <v>32</v>
      </c>
      <c r="S124" s="29">
        <v>1</v>
      </c>
      <c r="T124" s="27">
        <f t="shared" si="8"/>
        <v>0.55000000000000004</v>
      </c>
      <c r="U124" s="14" t="s">
        <v>113</v>
      </c>
      <c r="V124" s="14" t="s">
        <v>300</v>
      </c>
    </row>
    <row r="125" spans="1:22" x14ac:dyDescent="0.25">
      <c r="A125" s="6">
        <f t="shared" si="2"/>
        <v>113</v>
      </c>
      <c r="B125" s="58" t="s">
        <v>298</v>
      </c>
      <c r="C125" s="52">
        <v>0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3" t="s">
        <v>59</v>
      </c>
      <c r="O125" s="107">
        <v>0</v>
      </c>
      <c r="P125" s="21" t="s">
        <v>327</v>
      </c>
      <c r="Q125" s="73">
        <v>0.45</v>
      </c>
      <c r="R125" s="28" t="s">
        <v>32</v>
      </c>
      <c r="S125" s="29">
        <v>1</v>
      </c>
      <c r="T125" s="27">
        <f t="shared" si="8"/>
        <v>0.45</v>
      </c>
      <c r="U125" s="14" t="s">
        <v>113</v>
      </c>
      <c r="V125" s="14" t="s">
        <v>300</v>
      </c>
    </row>
    <row r="126" spans="1:22" x14ac:dyDescent="0.25">
      <c r="A126" s="6">
        <f t="shared" si="2"/>
        <v>114</v>
      </c>
      <c r="B126" s="58" t="s">
        <v>298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3" t="s">
        <v>59</v>
      </c>
      <c r="O126" s="107">
        <v>0</v>
      </c>
      <c r="P126" s="21" t="s">
        <v>328</v>
      </c>
      <c r="Q126" s="73">
        <v>0.14000000000000001</v>
      </c>
      <c r="R126" s="28" t="s">
        <v>32</v>
      </c>
      <c r="S126" s="29">
        <v>1</v>
      </c>
      <c r="T126" s="27">
        <f t="shared" si="8"/>
        <v>0.14000000000000001</v>
      </c>
      <c r="U126" s="14" t="s">
        <v>113</v>
      </c>
      <c r="V126" s="14" t="s">
        <v>300</v>
      </c>
    </row>
    <row r="127" spans="1:22" x14ac:dyDescent="0.25">
      <c r="A127" s="6">
        <f t="shared" si="2"/>
        <v>115</v>
      </c>
      <c r="B127" s="58" t="s">
        <v>298</v>
      </c>
      <c r="C127" s="52">
        <v>0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3" t="s">
        <v>59</v>
      </c>
      <c r="O127" s="107">
        <v>0</v>
      </c>
      <c r="P127" s="21" t="s">
        <v>329</v>
      </c>
      <c r="Q127" s="73">
        <v>1.1000000000000001</v>
      </c>
      <c r="R127" s="28" t="s">
        <v>32</v>
      </c>
      <c r="S127" s="29">
        <v>1</v>
      </c>
      <c r="T127" s="27">
        <f t="shared" si="8"/>
        <v>1.1000000000000001</v>
      </c>
      <c r="U127" s="14" t="s">
        <v>113</v>
      </c>
      <c r="V127" s="14" t="s">
        <v>300</v>
      </c>
    </row>
    <row r="128" spans="1:22" x14ac:dyDescent="0.25">
      <c r="A128" s="6">
        <f t="shared" si="2"/>
        <v>116</v>
      </c>
      <c r="B128" s="58" t="s">
        <v>298</v>
      </c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3" t="s">
        <v>59</v>
      </c>
      <c r="O128" s="107">
        <v>0</v>
      </c>
      <c r="P128" s="21" t="s">
        <v>330</v>
      </c>
      <c r="Q128" s="73">
        <v>0.16500000000000001</v>
      </c>
      <c r="R128" s="28" t="s">
        <v>32</v>
      </c>
      <c r="S128" s="29">
        <v>4</v>
      </c>
      <c r="T128" s="27">
        <f t="shared" si="8"/>
        <v>0.66</v>
      </c>
      <c r="U128" s="14" t="s">
        <v>113</v>
      </c>
      <c r="V128" s="14" t="s">
        <v>300</v>
      </c>
    </row>
    <row r="129" spans="1:22" x14ac:dyDescent="0.25">
      <c r="A129" s="6">
        <f t="shared" si="2"/>
        <v>117</v>
      </c>
      <c r="B129" s="58" t="s">
        <v>298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3" t="s">
        <v>59</v>
      </c>
      <c r="O129" s="107">
        <v>0</v>
      </c>
      <c r="P129" s="21" t="s">
        <v>189</v>
      </c>
      <c r="Q129" s="73">
        <v>0.42</v>
      </c>
      <c r="R129" s="28" t="s">
        <v>32</v>
      </c>
      <c r="S129" s="29">
        <v>1</v>
      </c>
      <c r="T129" s="27">
        <f t="shared" si="8"/>
        <v>0.42</v>
      </c>
      <c r="U129" s="14" t="s">
        <v>113</v>
      </c>
      <c r="V129" s="14" t="s">
        <v>300</v>
      </c>
    </row>
    <row r="130" spans="1:22" x14ac:dyDescent="0.25">
      <c r="A130" s="6">
        <f t="shared" si="2"/>
        <v>118</v>
      </c>
      <c r="B130" s="58" t="s">
        <v>298</v>
      </c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3" t="s">
        <v>59</v>
      </c>
      <c r="O130" s="107">
        <v>0</v>
      </c>
      <c r="P130" s="21" t="s">
        <v>115</v>
      </c>
      <c r="Q130" s="73">
        <v>0.5</v>
      </c>
      <c r="R130" s="28" t="s">
        <v>32</v>
      </c>
      <c r="S130" s="29">
        <v>1</v>
      </c>
      <c r="T130" s="27">
        <f t="shared" si="8"/>
        <v>0.5</v>
      </c>
      <c r="U130" s="14" t="s">
        <v>113</v>
      </c>
      <c r="V130" s="14" t="s">
        <v>300</v>
      </c>
    </row>
    <row r="131" spans="1:22" x14ac:dyDescent="0.25">
      <c r="A131" s="6">
        <f t="shared" si="2"/>
        <v>119</v>
      </c>
      <c r="B131" s="58" t="s">
        <v>258</v>
      </c>
      <c r="C131" s="52">
        <v>0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3" t="s">
        <v>59</v>
      </c>
      <c r="O131" s="107">
        <v>0</v>
      </c>
      <c r="P131" s="21" t="s">
        <v>331</v>
      </c>
      <c r="Q131" s="73">
        <v>4.7949999999999999</v>
      </c>
      <c r="R131" s="28" t="s">
        <v>32</v>
      </c>
      <c r="S131" s="29">
        <v>1</v>
      </c>
      <c r="T131" s="27">
        <f t="shared" si="8"/>
        <v>4.7949999999999999</v>
      </c>
      <c r="U131" s="14" t="s">
        <v>332</v>
      </c>
      <c r="V131" s="14" t="s">
        <v>333</v>
      </c>
    </row>
    <row r="132" spans="1:22" x14ac:dyDescent="0.25">
      <c r="A132" s="6">
        <f t="shared" si="2"/>
        <v>120</v>
      </c>
      <c r="B132" s="58" t="s">
        <v>258</v>
      </c>
      <c r="C132" s="52">
        <v>0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3" t="s">
        <v>59</v>
      </c>
      <c r="O132" s="107">
        <v>0</v>
      </c>
      <c r="P132" s="21" t="s">
        <v>334</v>
      </c>
      <c r="Q132" s="73">
        <v>5.75</v>
      </c>
      <c r="R132" s="28" t="s">
        <v>53</v>
      </c>
      <c r="S132" s="29">
        <v>1</v>
      </c>
      <c r="T132" s="27">
        <f t="shared" si="8"/>
        <v>5.75</v>
      </c>
      <c r="U132" s="14" t="s">
        <v>335</v>
      </c>
      <c r="V132" s="14" t="s">
        <v>336</v>
      </c>
    </row>
    <row r="133" spans="1:22" x14ac:dyDescent="0.25">
      <c r="A133" s="6">
        <f t="shared" si="2"/>
        <v>121</v>
      </c>
      <c r="B133" s="58" t="s">
        <v>234</v>
      </c>
      <c r="C133" s="52">
        <v>0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3" t="s">
        <v>59</v>
      </c>
      <c r="O133" s="107">
        <v>0</v>
      </c>
      <c r="P133" s="21" t="s">
        <v>334</v>
      </c>
      <c r="Q133" s="73">
        <v>5.75</v>
      </c>
      <c r="R133" s="28" t="s">
        <v>53</v>
      </c>
      <c r="S133" s="75">
        <v>0.7</v>
      </c>
      <c r="T133" s="27">
        <f t="shared" ref="T133:T136" si="12">Q133*S133</f>
        <v>4.0249999999999995</v>
      </c>
      <c r="U133" s="14" t="s">
        <v>335</v>
      </c>
      <c r="V133" s="14" t="s">
        <v>336</v>
      </c>
    </row>
    <row r="134" spans="1:22" x14ac:dyDescent="0.25">
      <c r="A134" s="6">
        <f t="shared" si="2"/>
        <v>122</v>
      </c>
      <c r="B134" s="58" t="s">
        <v>237</v>
      </c>
      <c r="C134" s="52">
        <v>0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3" t="s">
        <v>59</v>
      </c>
      <c r="O134" s="107">
        <v>0</v>
      </c>
      <c r="P134" s="21" t="s">
        <v>55</v>
      </c>
      <c r="Q134" s="73">
        <v>4.5240000000000002E-2</v>
      </c>
      <c r="R134" s="28" t="s">
        <v>34</v>
      </c>
      <c r="S134" s="75">
        <v>20</v>
      </c>
      <c r="T134" s="27">
        <f t="shared" si="12"/>
        <v>0.90480000000000005</v>
      </c>
      <c r="U134" s="14" t="s">
        <v>110</v>
      </c>
      <c r="V134" s="14" t="s">
        <v>349</v>
      </c>
    </row>
    <row r="135" spans="1:22" x14ac:dyDescent="0.25">
      <c r="A135" s="6">
        <f t="shared" si="2"/>
        <v>123</v>
      </c>
      <c r="B135" s="58" t="s">
        <v>258</v>
      </c>
      <c r="C135" s="52">
        <v>0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3" t="s">
        <v>59</v>
      </c>
      <c r="O135" s="107">
        <v>0</v>
      </c>
      <c r="P135" s="21" t="s">
        <v>55</v>
      </c>
      <c r="Q135" s="73">
        <v>4.5240000000000002E-2</v>
      </c>
      <c r="R135" s="28" t="s">
        <v>34</v>
      </c>
      <c r="S135" s="75">
        <v>10</v>
      </c>
      <c r="T135" s="27">
        <f t="shared" si="12"/>
        <v>0.45240000000000002</v>
      </c>
      <c r="U135" s="14" t="s">
        <v>110</v>
      </c>
      <c r="V135" s="14" t="s">
        <v>350</v>
      </c>
    </row>
    <row r="136" spans="1:22" x14ac:dyDescent="0.25">
      <c r="A136" s="6">
        <f t="shared" si="2"/>
        <v>124</v>
      </c>
      <c r="B136" s="58" t="s">
        <v>223</v>
      </c>
      <c r="C136" s="52">
        <v>0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3" t="s">
        <v>59</v>
      </c>
      <c r="O136" s="107">
        <v>0</v>
      </c>
      <c r="P136" s="21" t="s">
        <v>57</v>
      </c>
      <c r="Q136" s="73">
        <v>2.0500000000000001E-2</v>
      </c>
      <c r="R136" s="28" t="s">
        <v>34</v>
      </c>
      <c r="S136" s="75">
        <v>455</v>
      </c>
      <c r="T136" s="27">
        <f t="shared" si="12"/>
        <v>9.3275000000000006</v>
      </c>
      <c r="U136" s="14" t="s">
        <v>93</v>
      </c>
      <c r="V136" s="14" t="s">
        <v>351</v>
      </c>
    </row>
    <row r="137" spans="1:22" x14ac:dyDescent="0.25">
      <c r="A137" s="6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4"/>
      <c r="O137" s="56"/>
      <c r="P137" s="30" t="s">
        <v>89</v>
      </c>
      <c r="Q137" s="22"/>
      <c r="R137" s="23"/>
      <c r="S137" s="24"/>
      <c r="T137" s="22"/>
      <c r="U137" s="25"/>
      <c r="V137" s="25"/>
    </row>
    <row r="138" spans="1:22" ht="18.75" customHeight="1" x14ac:dyDescent="0.25">
      <c r="A138" s="6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6"/>
      <c r="O138" s="56"/>
      <c r="P138" s="30" t="s">
        <v>37</v>
      </c>
      <c r="Q138" s="31"/>
      <c r="R138" s="23"/>
      <c r="S138" s="24"/>
      <c r="T138" s="32"/>
      <c r="U138" s="25"/>
      <c r="V138" s="25"/>
    </row>
    <row r="139" spans="1:22" x14ac:dyDescent="0.25">
      <c r="A139" s="6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6"/>
      <c r="O139" s="56"/>
      <c r="P139" s="30" t="s">
        <v>86</v>
      </c>
      <c r="Q139" s="31"/>
      <c r="R139" s="23"/>
      <c r="S139" s="24"/>
      <c r="T139" s="32"/>
      <c r="U139" s="25"/>
      <c r="V139" s="25"/>
    </row>
    <row r="140" spans="1:22" x14ac:dyDescent="0.25">
      <c r="A140" s="6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6"/>
      <c r="O140" s="54"/>
      <c r="P140" s="30" t="s">
        <v>38</v>
      </c>
      <c r="Q140" s="33"/>
      <c r="R140" s="23"/>
      <c r="S140" s="24"/>
      <c r="T140" s="31"/>
      <c r="U140" s="25"/>
      <c r="V140" s="25"/>
    </row>
    <row r="141" spans="1:22" ht="30" x14ac:dyDescent="0.25">
      <c r="A141" s="71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6"/>
      <c r="O141" s="56"/>
      <c r="P141" s="30" t="s">
        <v>39</v>
      </c>
      <c r="Q141" s="33"/>
      <c r="R141" s="23"/>
      <c r="S141" s="24"/>
      <c r="T141" s="31"/>
      <c r="U141" s="25"/>
      <c r="V141" s="25"/>
    </row>
    <row r="142" spans="1:22" x14ac:dyDescent="0.25">
      <c r="A142" s="71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6"/>
      <c r="O142" s="56"/>
      <c r="P142" s="30" t="s">
        <v>40</v>
      </c>
      <c r="Q142" s="33"/>
      <c r="R142" s="23"/>
      <c r="S142" s="24"/>
      <c r="T142" s="31"/>
      <c r="U142" s="25"/>
      <c r="V142" s="25"/>
    </row>
    <row r="143" spans="1:22" ht="30" x14ac:dyDescent="0.25">
      <c r="A143" s="6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6"/>
      <c r="O143" s="56"/>
      <c r="P143" s="30" t="s">
        <v>35</v>
      </c>
      <c r="Q143" s="22"/>
      <c r="R143" s="23"/>
      <c r="S143" s="24"/>
      <c r="T143" s="31"/>
      <c r="U143" s="25"/>
      <c r="V143" s="25"/>
    </row>
    <row r="144" spans="1:22" ht="30" x14ac:dyDescent="0.25">
      <c r="A144" s="6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6"/>
      <c r="O144" s="56"/>
      <c r="P144" s="30" t="s">
        <v>33</v>
      </c>
      <c r="Q144" s="22"/>
      <c r="R144" s="23"/>
      <c r="S144" s="24"/>
      <c r="T144" s="31"/>
      <c r="U144" s="25"/>
      <c r="V144" s="25"/>
    </row>
    <row r="145" spans="1:22" ht="36" customHeight="1" x14ac:dyDescent="0.25">
      <c r="A145" s="6">
        <v>125</v>
      </c>
      <c r="B145" s="57" t="s">
        <v>223</v>
      </c>
      <c r="C145" s="52">
        <v>0</v>
      </c>
      <c r="D145" s="52">
        <v>0</v>
      </c>
      <c r="E145" s="52">
        <v>0</v>
      </c>
      <c r="F145" s="52"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2">
        <v>0</v>
      </c>
      <c r="N145" s="53" t="s">
        <v>59</v>
      </c>
      <c r="O145" s="38">
        <v>0</v>
      </c>
      <c r="P145" s="21" t="s">
        <v>65</v>
      </c>
      <c r="Q145" s="11">
        <v>0.04</v>
      </c>
      <c r="R145" s="12" t="s">
        <v>32</v>
      </c>
      <c r="S145" s="59">
        <f>58+294</f>
        <v>352</v>
      </c>
      <c r="T145" s="11">
        <f>Q145*S145</f>
        <v>14.08</v>
      </c>
      <c r="U145" s="26" t="s">
        <v>66</v>
      </c>
      <c r="V145" s="14" t="s">
        <v>67</v>
      </c>
    </row>
    <row r="146" spans="1:22" ht="30.75" customHeight="1" x14ac:dyDescent="0.25">
      <c r="A146" s="6">
        <f>1+A145</f>
        <v>126</v>
      </c>
      <c r="B146" s="57" t="s">
        <v>223</v>
      </c>
      <c r="C146" s="52">
        <v>0</v>
      </c>
      <c r="D146" s="52">
        <v>0</v>
      </c>
      <c r="E146" s="52">
        <v>0</v>
      </c>
      <c r="F146" s="52"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2">
        <v>0</v>
      </c>
      <c r="N146" s="53" t="s">
        <v>59</v>
      </c>
      <c r="O146" s="38">
        <v>0</v>
      </c>
      <c r="P146" s="21" t="s">
        <v>65</v>
      </c>
      <c r="Q146" s="11">
        <v>3.7999999999999999E-2</v>
      </c>
      <c r="R146" s="12" t="s">
        <v>32</v>
      </c>
      <c r="S146" s="59">
        <v>141</v>
      </c>
      <c r="T146" s="11">
        <f>Q146*S146</f>
        <v>5.3579999999999997</v>
      </c>
      <c r="U146" s="26" t="s">
        <v>68</v>
      </c>
      <c r="V146" s="14" t="s">
        <v>69</v>
      </c>
    </row>
    <row r="147" spans="1:22" ht="24" customHeight="1" x14ac:dyDescent="0.25">
      <c r="A147" s="6">
        <f t="shared" ref="A147:A177" si="13">1+A146</f>
        <v>127</v>
      </c>
      <c r="B147" s="57" t="s">
        <v>223</v>
      </c>
      <c r="C147" s="52">
        <v>0</v>
      </c>
      <c r="D147" s="52">
        <v>0</v>
      </c>
      <c r="E147" s="52">
        <v>0</v>
      </c>
      <c r="F147" s="52"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3" t="s">
        <v>59</v>
      </c>
      <c r="O147" s="38">
        <v>0</v>
      </c>
      <c r="P147" s="21" t="s">
        <v>70</v>
      </c>
      <c r="Q147" s="11">
        <v>4.3999999999999997E-2</v>
      </c>
      <c r="R147" s="12" t="s">
        <v>53</v>
      </c>
      <c r="S147" s="59">
        <v>37</v>
      </c>
      <c r="T147" s="11">
        <f>S147*Q147</f>
        <v>1.6279999999999999</v>
      </c>
      <c r="U147" s="21" t="s">
        <v>50</v>
      </c>
      <c r="V147" s="14" t="s">
        <v>51</v>
      </c>
    </row>
    <row r="148" spans="1:22" ht="30" x14ac:dyDescent="0.25">
      <c r="A148" s="6">
        <f t="shared" si="13"/>
        <v>128</v>
      </c>
      <c r="B148" s="57" t="s">
        <v>223</v>
      </c>
      <c r="C148" s="52">
        <v>0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3" t="s">
        <v>59</v>
      </c>
      <c r="O148" s="38">
        <v>0</v>
      </c>
      <c r="P148" s="21" t="s">
        <v>71</v>
      </c>
      <c r="Q148" s="27">
        <v>1.8429999999999998E-2</v>
      </c>
      <c r="R148" s="19" t="s">
        <v>92</v>
      </c>
      <c r="S148" s="59">
        <v>2729</v>
      </c>
      <c r="T148" s="11">
        <f>S148*Q148</f>
        <v>50.295469999999995</v>
      </c>
      <c r="U148" s="21" t="s">
        <v>72</v>
      </c>
      <c r="V148" s="14" t="s">
        <v>73</v>
      </c>
    </row>
    <row r="149" spans="1:22" ht="30" x14ac:dyDescent="0.25">
      <c r="A149" s="6">
        <f t="shared" si="13"/>
        <v>129</v>
      </c>
      <c r="B149" s="57" t="s">
        <v>223</v>
      </c>
      <c r="C149" s="52">
        <v>0</v>
      </c>
      <c r="D149" s="52">
        <v>0</v>
      </c>
      <c r="E149" s="52">
        <v>0</v>
      </c>
      <c r="F149" s="52"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2">
        <v>0</v>
      </c>
      <c r="N149" s="53" t="s">
        <v>59</v>
      </c>
      <c r="O149" s="38">
        <v>0</v>
      </c>
      <c r="P149" s="21" t="s">
        <v>74</v>
      </c>
      <c r="Q149" s="27">
        <v>57.228819999999999</v>
      </c>
      <c r="R149" s="12" t="s">
        <v>32</v>
      </c>
      <c r="S149" s="13">
        <v>1</v>
      </c>
      <c r="T149" s="11">
        <f t="shared" ref="T149" si="14">Q149*S149</f>
        <v>57.228819999999999</v>
      </c>
      <c r="U149" s="21" t="s">
        <v>72</v>
      </c>
      <c r="V149" s="14" t="s">
        <v>75</v>
      </c>
    </row>
    <row r="150" spans="1:22" ht="30" x14ac:dyDescent="0.25">
      <c r="A150" s="6">
        <f t="shared" si="13"/>
        <v>130</v>
      </c>
      <c r="B150" s="57" t="s">
        <v>223</v>
      </c>
      <c r="C150" s="52">
        <v>0</v>
      </c>
      <c r="D150" s="52">
        <v>0</v>
      </c>
      <c r="E150" s="52">
        <v>0</v>
      </c>
      <c r="F150" s="52"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2">
        <v>0</v>
      </c>
      <c r="N150" s="53" t="s">
        <v>59</v>
      </c>
      <c r="O150" s="38">
        <v>0</v>
      </c>
      <c r="P150" s="7" t="s">
        <v>102</v>
      </c>
      <c r="Q150" s="27">
        <v>0.222</v>
      </c>
      <c r="R150" s="12" t="s">
        <v>32</v>
      </c>
      <c r="S150" s="47">
        <v>1</v>
      </c>
      <c r="T150" s="11">
        <f>Q150</f>
        <v>0.222</v>
      </c>
      <c r="U150" s="21" t="s">
        <v>103</v>
      </c>
      <c r="V150" s="14" t="s">
        <v>104</v>
      </c>
    </row>
    <row r="151" spans="1:22" ht="30" x14ac:dyDescent="0.25">
      <c r="A151" s="6">
        <f t="shared" si="13"/>
        <v>131</v>
      </c>
      <c r="B151" s="57" t="s">
        <v>223</v>
      </c>
      <c r="C151" s="52">
        <v>0</v>
      </c>
      <c r="D151" s="52">
        <v>0</v>
      </c>
      <c r="E151" s="52">
        <v>0</v>
      </c>
      <c r="F151" s="52">
        <v>0</v>
      </c>
      <c r="G151" s="52">
        <v>0</v>
      </c>
      <c r="H151" s="52">
        <v>0</v>
      </c>
      <c r="I151" s="52">
        <v>0</v>
      </c>
      <c r="J151" s="52">
        <v>0</v>
      </c>
      <c r="K151" s="52">
        <v>0</v>
      </c>
      <c r="L151" s="52">
        <v>0</v>
      </c>
      <c r="M151" s="52">
        <v>0</v>
      </c>
      <c r="N151" s="53" t="s">
        <v>59</v>
      </c>
      <c r="O151" s="38">
        <v>0</v>
      </c>
      <c r="P151" s="7" t="s">
        <v>102</v>
      </c>
      <c r="Q151" s="27">
        <v>0.06</v>
      </c>
      <c r="R151" s="12" t="s">
        <v>32</v>
      </c>
      <c r="S151" s="47">
        <v>1</v>
      </c>
      <c r="T151" s="11">
        <f t="shared" ref="T151:T156" si="15">Q151</f>
        <v>0.06</v>
      </c>
      <c r="U151" s="21" t="s">
        <v>103</v>
      </c>
      <c r="V151" s="14" t="s">
        <v>105</v>
      </c>
    </row>
    <row r="152" spans="1:22" ht="30" x14ac:dyDescent="0.25">
      <c r="A152" s="6">
        <f t="shared" si="13"/>
        <v>132</v>
      </c>
      <c r="B152" s="57" t="s">
        <v>223</v>
      </c>
      <c r="C152" s="52">
        <v>0</v>
      </c>
      <c r="D152" s="52">
        <v>0</v>
      </c>
      <c r="E152" s="52">
        <v>0</v>
      </c>
      <c r="F152" s="52"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2">
        <v>0</v>
      </c>
      <c r="N152" s="53" t="s">
        <v>59</v>
      </c>
      <c r="O152" s="38">
        <v>0</v>
      </c>
      <c r="P152" s="7" t="s">
        <v>102</v>
      </c>
      <c r="Q152" s="27">
        <v>2.0400000000000001E-2</v>
      </c>
      <c r="R152" s="12" t="s">
        <v>32</v>
      </c>
      <c r="S152" s="47">
        <v>1</v>
      </c>
      <c r="T152" s="11">
        <f t="shared" si="15"/>
        <v>2.0400000000000001E-2</v>
      </c>
      <c r="U152" s="21" t="s">
        <v>103</v>
      </c>
      <c r="V152" s="14" t="s">
        <v>106</v>
      </c>
    </row>
    <row r="153" spans="1:22" ht="30" x14ac:dyDescent="0.25">
      <c r="A153" s="6">
        <f t="shared" si="13"/>
        <v>133</v>
      </c>
      <c r="B153" s="57" t="s">
        <v>223</v>
      </c>
      <c r="C153" s="52">
        <v>0</v>
      </c>
      <c r="D153" s="52">
        <v>0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3" t="s">
        <v>59</v>
      </c>
      <c r="O153" s="38">
        <v>0</v>
      </c>
      <c r="P153" s="7" t="s">
        <v>102</v>
      </c>
      <c r="Q153" s="27">
        <v>0.86160000000000003</v>
      </c>
      <c r="R153" s="12" t="s">
        <v>32</v>
      </c>
      <c r="S153" s="47">
        <v>1</v>
      </c>
      <c r="T153" s="11">
        <f t="shared" si="15"/>
        <v>0.86160000000000003</v>
      </c>
      <c r="U153" s="21" t="s">
        <v>103</v>
      </c>
      <c r="V153" s="14" t="s">
        <v>107</v>
      </c>
    </row>
    <row r="154" spans="1:22" ht="30" x14ac:dyDescent="0.25">
      <c r="A154" s="6">
        <f t="shared" si="13"/>
        <v>134</v>
      </c>
      <c r="B154" s="57" t="s">
        <v>223</v>
      </c>
      <c r="C154" s="52">
        <v>0</v>
      </c>
      <c r="D154" s="52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3" t="s">
        <v>59</v>
      </c>
      <c r="O154" s="38">
        <v>0</v>
      </c>
      <c r="P154" s="7" t="s">
        <v>102</v>
      </c>
      <c r="Q154" s="27">
        <v>1.8540000000000001</v>
      </c>
      <c r="R154" s="12" t="s">
        <v>32</v>
      </c>
      <c r="S154" s="47">
        <v>1</v>
      </c>
      <c r="T154" s="11">
        <f t="shared" si="15"/>
        <v>1.8540000000000001</v>
      </c>
      <c r="U154" s="21" t="s">
        <v>103</v>
      </c>
      <c r="V154" s="14" t="s">
        <v>108</v>
      </c>
    </row>
    <row r="155" spans="1:22" x14ac:dyDescent="0.25">
      <c r="A155" s="6">
        <f t="shared" si="13"/>
        <v>135</v>
      </c>
      <c r="B155" s="57" t="s">
        <v>223</v>
      </c>
      <c r="C155" s="52">
        <v>0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3" t="s">
        <v>59</v>
      </c>
      <c r="O155" s="38">
        <v>0</v>
      </c>
      <c r="P155" s="21" t="s">
        <v>85</v>
      </c>
      <c r="Q155" s="27">
        <v>12.57517</v>
      </c>
      <c r="R155" s="12" t="s">
        <v>32</v>
      </c>
      <c r="S155" s="59">
        <v>1</v>
      </c>
      <c r="T155" s="11">
        <f t="shared" si="15"/>
        <v>12.57517</v>
      </c>
      <c r="U155" s="21" t="s">
        <v>76</v>
      </c>
      <c r="V155" s="14" t="s">
        <v>77</v>
      </c>
    </row>
    <row r="156" spans="1:22" ht="30" x14ac:dyDescent="0.25">
      <c r="A156" s="6">
        <f t="shared" si="13"/>
        <v>136</v>
      </c>
      <c r="B156" s="57" t="s">
        <v>223</v>
      </c>
      <c r="C156" s="52">
        <v>0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3" t="s">
        <v>59</v>
      </c>
      <c r="O156" s="38">
        <v>0</v>
      </c>
      <c r="P156" s="21" t="s">
        <v>43</v>
      </c>
      <c r="Q156" s="11">
        <v>0.39543</v>
      </c>
      <c r="R156" s="12" t="s">
        <v>32</v>
      </c>
      <c r="S156" s="59">
        <v>1</v>
      </c>
      <c r="T156" s="11">
        <f t="shared" si="15"/>
        <v>0.39543</v>
      </c>
      <c r="U156" s="26" t="s">
        <v>44</v>
      </c>
      <c r="V156" s="14" t="s">
        <v>45</v>
      </c>
    </row>
    <row r="157" spans="1:22" ht="24" customHeight="1" x14ac:dyDescent="0.25">
      <c r="A157" s="6">
        <f t="shared" si="13"/>
        <v>137</v>
      </c>
      <c r="B157" s="57" t="s">
        <v>223</v>
      </c>
      <c r="C157" s="52">
        <v>0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3" t="s">
        <v>59</v>
      </c>
      <c r="O157" s="38">
        <v>0</v>
      </c>
      <c r="P157" s="21" t="s">
        <v>46</v>
      </c>
      <c r="Q157" s="11">
        <v>6.74627</v>
      </c>
      <c r="R157" s="12" t="s">
        <v>32</v>
      </c>
      <c r="S157" s="59">
        <v>1</v>
      </c>
      <c r="T157" s="11">
        <f>Q157*S157</f>
        <v>6.74627</v>
      </c>
      <c r="U157" s="26" t="s">
        <v>44</v>
      </c>
      <c r="V157" s="14" t="s">
        <v>47</v>
      </c>
    </row>
    <row r="158" spans="1:22" ht="22.5" customHeight="1" x14ac:dyDescent="0.25">
      <c r="A158" s="6">
        <f t="shared" si="13"/>
        <v>138</v>
      </c>
      <c r="B158" s="57" t="s">
        <v>223</v>
      </c>
      <c r="C158" s="52">
        <v>0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53" t="s">
        <v>59</v>
      </c>
      <c r="O158" s="38">
        <v>0</v>
      </c>
      <c r="P158" s="21" t="s">
        <v>49</v>
      </c>
      <c r="Q158" s="11">
        <v>3.7466499999999998</v>
      </c>
      <c r="R158" s="12" t="s">
        <v>32</v>
      </c>
      <c r="S158" s="59">
        <v>1</v>
      </c>
      <c r="T158" s="11">
        <f>Q158*S158</f>
        <v>3.7466499999999998</v>
      </c>
      <c r="U158" s="26" t="s">
        <v>44</v>
      </c>
      <c r="V158" s="14" t="s">
        <v>48</v>
      </c>
    </row>
    <row r="159" spans="1:22" x14ac:dyDescent="0.25">
      <c r="A159" s="6">
        <f t="shared" si="13"/>
        <v>139</v>
      </c>
      <c r="B159" s="57" t="s">
        <v>223</v>
      </c>
      <c r="C159" s="52">
        <v>0</v>
      </c>
      <c r="D159" s="52">
        <v>0</v>
      </c>
      <c r="E159" s="52">
        <v>0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3" t="s">
        <v>59</v>
      </c>
      <c r="O159" s="38">
        <v>0</v>
      </c>
      <c r="P159" s="21" t="s">
        <v>52</v>
      </c>
      <c r="Q159" s="11">
        <v>0.91093999999999997</v>
      </c>
      <c r="R159" s="12" t="s">
        <v>53</v>
      </c>
      <c r="S159" s="59">
        <v>3</v>
      </c>
      <c r="T159" s="11">
        <f>Q159*S159</f>
        <v>2.7328199999999998</v>
      </c>
      <c r="U159" s="26" t="s">
        <v>78</v>
      </c>
      <c r="V159" s="14" t="s">
        <v>91</v>
      </c>
    </row>
    <row r="160" spans="1:22" ht="21.75" customHeight="1" x14ac:dyDescent="0.25">
      <c r="A160" s="6">
        <f t="shared" si="13"/>
        <v>140</v>
      </c>
      <c r="B160" s="57" t="s">
        <v>223</v>
      </c>
      <c r="C160" s="52">
        <v>0</v>
      </c>
      <c r="D160" s="52">
        <v>0</v>
      </c>
      <c r="E160" s="52">
        <v>0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3" t="s">
        <v>59</v>
      </c>
      <c r="O160" s="38">
        <v>0</v>
      </c>
      <c r="P160" s="21" t="s">
        <v>52</v>
      </c>
      <c r="Q160" s="27">
        <v>0.82679000000000002</v>
      </c>
      <c r="R160" s="12" t="s">
        <v>53</v>
      </c>
      <c r="S160" s="59">
        <v>2</v>
      </c>
      <c r="T160" s="11">
        <f>Q160*S160</f>
        <v>1.65358</v>
      </c>
      <c r="U160" s="26" t="s">
        <v>54</v>
      </c>
      <c r="V160" s="14" t="s">
        <v>90</v>
      </c>
    </row>
    <row r="161" spans="1:22" x14ac:dyDescent="0.25">
      <c r="A161" s="6">
        <f t="shared" si="13"/>
        <v>141</v>
      </c>
      <c r="B161" s="57" t="s">
        <v>236</v>
      </c>
      <c r="C161" s="52">
        <v>0</v>
      </c>
      <c r="D161" s="52">
        <v>0</v>
      </c>
      <c r="E161" s="52">
        <v>0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3" t="s">
        <v>59</v>
      </c>
      <c r="O161" s="38">
        <v>0</v>
      </c>
      <c r="P161" s="21" t="s">
        <v>49</v>
      </c>
      <c r="Q161" s="27">
        <v>0.7</v>
      </c>
      <c r="R161" s="28" t="s">
        <v>32</v>
      </c>
      <c r="S161" s="60">
        <v>2</v>
      </c>
      <c r="T161" s="27">
        <v>1.4</v>
      </c>
      <c r="U161" s="26" t="s">
        <v>88</v>
      </c>
      <c r="V161" s="14" t="s">
        <v>244</v>
      </c>
    </row>
    <row r="162" spans="1:22" x14ac:dyDescent="0.25">
      <c r="A162" s="6">
        <f t="shared" si="13"/>
        <v>142</v>
      </c>
      <c r="B162" s="57" t="s">
        <v>246</v>
      </c>
      <c r="C162" s="52">
        <v>0</v>
      </c>
      <c r="D162" s="52">
        <v>0</v>
      </c>
      <c r="E162" s="52">
        <v>0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2">
        <v>0</v>
      </c>
      <c r="M162" s="52">
        <v>0</v>
      </c>
      <c r="N162" s="53" t="s">
        <v>59</v>
      </c>
      <c r="O162" s="38">
        <v>0</v>
      </c>
      <c r="P162" s="21" t="s">
        <v>49</v>
      </c>
      <c r="Q162" s="27">
        <v>0.7</v>
      </c>
      <c r="R162" s="28" t="s">
        <v>32</v>
      </c>
      <c r="S162" s="60">
        <v>2</v>
      </c>
      <c r="T162" s="27">
        <v>1.4</v>
      </c>
      <c r="U162" s="26" t="s">
        <v>88</v>
      </c>
      <c r="V162" s="14" t="s">
        <v>245</v>
      </c>
    </row>
    <row r="163" spans="1:22" ht="20.25" customHeight="1" x14ac:dyDescent="0.25">
      <c r="A163" s="6">
        <f t="shared" si="13"/>
        <v>143</v>
      </c>
      <c r="B163" s="57" t="s">
        <v>223</v>
      </c>
      <c r="C163" s="52">
        <v>0</v>
      </c>
      <c r="D163" s="52">
        <v>0</v>
      </c>
      <c r="E163" s="52">
        <v>0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2">
        <v>0</v>
      </c>
      <c r="M163" s="52">
        <v>0</v>
      </c>
      <c r="N163" s="53" t="s">
        <v>59</v>
      </c>
      <c r="O163" s="38">
        <v>0</v>
      </c>
      <c r="P163" s="21" t="s">
        <v>97</v>
      </c>
      <c r="Q163" s="27">
        <v>2.3935399999999998</v>
      </c>
      <c r="R163" s="12" t="s">
        <v>32</v>
      </c>
      <c r="S163" s="59">
        <v>1</v>
      </c>
      <c r="T163" s="11">
        <f>Q163*S163</f>
        <v>2.3935399999999998</v>
      </c>
      <c r="U163" s="26" t="s">
        <v>87</v>
      </c>
      <c r="V163" s="14"/>
    </row>
    <row r="164" spans="1:22" s="70" customFormat="1" ht="36.75" customHeight="1" x14ac:dyDescent="0.25">
      <c r="A164" s="6">
        <f t="shared" si="13"/>
        <v>144</v>
      </c>
      <c r="B164" s="57" t="s">
        <v>223</v>
      </c>
      <c r="C164" s="62">
        <v>0</v>
      </c>
      <c r="D164" s="62">
        <v>0</v>
      </c>
      <c r="E164" s="62">
        <v>0</v>
      </c>
      <c r="F164" s="62">
        <v>0</v>
      </c>
      <c r="G164" s="62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3" t="s">
        <v>59</v>
      </c>
      <c r="O164" s="64">
        <v>0</v>
      </c>
      <c r="P164" s="65" t="s">
        <v>94</v>
      </c>
      <c r="Q164" s="66">
        <v>2.5137100000000001</v>
      </c>
      <c r="R164" s="67" t="s">
        <v>32</v>
      </c>
      <c r="S164" s="59">
        <v>1</v>
      </c>
      <c r="T164" s="68">
        <f>Q164*S164</f>
        <v>2.5137100000000001</v>
      </c>
      <c r="U164" s="69" t="s">
        <v>95</v>
      </c>
      <c r="V164" s="65" t="s">
        <v>96</v>
      </c>
    </row>
    <row r="165" spans="1:22" s="70" customFormat="1" ht="35.25" customHeight="1" x14ac:dyDescent="0.25">
      <c r="A165" s="6">
        <f t="shared" si="13"/>
        <v>145</v>
      </c>
      <c r="B165" s="57" t="s">
        <v>238</v>
      </c>
      <c r="C165" s="52">
        <v>0</v>
      </c>
      <c r="D165" s="52">
        <v>0</v>
      </c>
      <c r="E165" s="52">
        <v>0</v>
      </c>
      <c r="F165" s="52">
        <v>0</v>
      </c>
      <c r="G165" s="52">
        <v>0</v>
      </c>
      <c r="H165" s="52">
        <v>0</v>
      </c>
      <c r="I165" s="52">
        <v>0</v>
      </c>
      <c r="J165" s="52">
        <v>0</v>
      </c>
      <c r="K165" s="52">
        <v>0</v>
      </c>
      <c r="L165" s="52">
        <v>0</v>
      </c>
      <c r="M165" s="52">
        <v>0</v>
      </c>
      <c r="N165" s="53" t="s">
        <v>59</v>
      </c>
      <c r="O165" s="38">
        <v>0</v>
      </c>
      <c r="P165" s="65" t="s">
        <v>239</v>
      </c>
      <c r="Q165" s="66">
        <v>33.5</v>
      </c>
      <c r="R165" s="67" t="s">
        <v>32</v>
      </c>
      <c r="S165" s="59">
        <v>1</v>
      </c>
      <c r="T165" s="68">
        <v>33.5</v>
      </c>
      <c r="U165" s="69" t="s">
        <v>240</v>
      </c>
      <c r="V165" s="65" t="s">
        <v>241</v>
      </c>
    </row>
    <row r="166" spans="1:22" s="70" customFormat="1" ht="21" customHeight="1" x14ac:dyDescent="0.25">
      <c r="A166" s="6">
        <f t="shared" si="13"/>
        <v>146</v>
      </c>
      <c r="B166" s="57" t="s">
        <v>238</v>
      </c>
      <c r="C166" s="52">
        <v>0</v>
      </c>
      <c r="D166" s="52">
        <v>0</v>
      </c>
      <c r="E166" s="52">
        <v>0</v>
      </c>
      <c r="F166" s="52">
        <v>0</v>
      </c>
      <c r="G166" s="52">
        <v>0</v>
      </c>
      <c r="H166" s="52">
        <v>0</v>
      </c>
      <c r="I166" s="52">
        <v>0</v>
      </c>
      <c r="J166" s="52">
        <v>0</v>
      </c>
      <c r="K166" s="52">
        <v>0</v>
      </c>
      <c r="L166" s="52">
        <v>0</v>
      </c>
      <c r="M166" s="52">
        <v>0</v>
      </c>
      <c r="N166" s="53" t="s">
        <v>59</v>
      </c>
      <c r="O166" s="38">
        <v>0</v>
      </c>
      <c r="P166" s="65" t="s">
        <v>242</v>
      </c>
      <c r="Q166" s="66">
        <v>1.7054800000000001</v>
      </c>
      <c r="R166" s="67" t="s">
        <v>32</v>
      </c>
      <c r="S166" s="59">
        <v>3</v>
      </c>
      <c r="T166" s="68">
        <f t="shared" ref="T166:T171" si="16">Q166*S166</f>
        <v>5.1164400000000008</v>
      </c>
      <c r="U166" s="69" t="s">
        <v>337</v>
      </c>
      <c r="V166" s="65" t="s">
        <v>243</v>
      </c>
    </row>
    <row r="167" spans="1:22" s="70" customFormat="1" ht="68.25" customHeight="1" x14ac:dyDescent="0.25">
      <c r="A167" s="6">
        <f t="shared" si="13"/>
        <v>147</v>
      </c>
      <c r="B167" s="57" t="s">
        <v>260</v>
      </c>
      <c r="C167" s="52">
        <v>0</v>
      </c>
      <c r="D167" s="52">
        <v>0</v>
      </c>
      <c r="E167" s="52">
        <v>0</v>
      </c>
      <c r="F167" s="52">
        <v>0</v>
      </c>
      <c r="G167" s="52">
        <v>0</v>
      </c>
      <c r="H167" s="52">
        <v>0</v>
      </c>
      <c r="I167" s="52">
        <v>0</v>
      </c>
      <c r="J167" s="52">
        <v>0</v>
      </c>
      <c r="K167" s="52">
        <v>0</v>
      </c>
      <c r="L167" s="52">
        <v>0</v>
      </c>
      <c r="M167" s="52">
        <v>0</v>
      </c>
      <c r="N167" s="53" t="s">
        <v>59</v>
      </c>
      <c r="O167" s="38">
        <v>0</v>
      </c>
      <c r="P167" s="65" t="s">
        <v>277</v>
      </c>
      <c r="Q167" s="66">
        <v>1.39503</v>
      </c>
      <c r="R167" s="67" t="s">
        <v>32</v>
      </c>
      <c r="S167" s="59">
        <v>1</v>
      </c>
      <c r="T167" s="68">
        <f t="shared" si="16"/>
        <v>1.39503</v>
      </c>
      <c r="U167" s="78" t="s">
        <v>278</v>
      </c>
      <c r="V167" s="65" t="s">
        <v>279</v>
      </c>
    </row>
    <row r="168" spans="1:22" s="70" customFormat="1" ht="21.75" customHeight="1" x14ac:dyDescent="0.25">
      <c r="A168" s="6">
        <f t="shared" si="13"/>
        <v>148</v>
      </c>
      <c r="B168" s="57" t="s">
        <v>236</v>
      </c>
      <c r="C168" s="52">
        <v>0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3" t="s">
        <v>59</v>
      </c>
      <c r="O168" s="38">
        <v>0</v>
      </c>
      <c r="P168" s="65" t="s">
        <v>283</v>
      </c>
      <c r="Q168" s="66">
        <v>1.3286</v>
      </c>
      <c r="R168" s="67" t="s">
        <v>32</v>
      </c>
      <c r="S168" s="59">
        <v>1</v>
      </c>
      <c r="T168" s="68">
        <f t="shared" si="16"/>
        <v>1.3286</v>
      </c>
      <c r="U168" s="78" t="s">
        <v>281</v>
      </c>
      <c r="V168" s="65" t="s">
        <v>282</v>
      </c>
    </row>
    <row r="169" spans="1:22" s="70" customFormat="1" ht="21.75" customHeight="1" x14ac:dyDescent="0.25">
      <c r="A169" s="6">
        <f t="shared" si="13"/>
        <v>149</v>
      </c>
      <c r="B169" s="57" t="s">
        <v>223</v>
      </c>
      <c r="C169" s="52">
        <v>0</v>
      </c>
      <c r="D169" s="52">
        <v>0</v>
      </c>
      <c r="E169" s="52">
        <v>0</v>
      </c>
      <c r="F169" s="52">
        <v>0</v>
      </c>
      <c r="G169" s="52">
        <v>0</v>
      </c>
      <c r="H169" s="52">
        <v>0</v>
      </c>
      <c r="I169" s="52">
        <v>0</v>
      </c>
      <c r="J169" s="52">
        <v>0</v>
      </c>
      <c r="K169" s="52">
        <v>0</v>
      </c>
      <c r="L169" s="52">
        <v>0</v>
      </c>
      <c r="M169" s="52">
        <v>0</v>
      </c>
      <c r="N169" s="53" t="s">
        <v>59</v>
      </c>
      <c r="O169" s="38">
        <v>0</v>
      </c>
      <c r="P169" s="65" t="s">
        <v>340</v>
      </c>
      <c r="Q169" s="66">
        <v>38.740650000000002</v>
      </c>
      <c r="R169" s="67" t="s">
        <v>32</v>
      </c>
      <c r="S169" s="59">
        <v>1</v>
      </c>
      <c r="T169" s="68">
        <f t="shared" si="16"/>
        <v>38.740650000000002</v>
      </c>
      <c r="U169" s="78" t="s">
        <v>338</v>
      </c>
      <c r="V169" s="65" t="s">
        <v>339</v>
      </c>
    </row>
    <row r="170" spans="1:22" s="70" customFormat="1" ht="99.75" customHeight="1" x14ac:dyDescent="0.25">
      <c r="A170" s="109">
        <f t="shared" si="13"/>
        <v>150</v>
      </c>
      <c r="B170" s="57" t="s">
        <v>225</v>
      </c>
      <c r="C170" s="52">
        <v>0</v>
      </c>
      <c r="D170" s="52">
        <v>0</v>
      </c>
      <c r="E170" s="52">
        <v>0</v>
      </c>
      <c r="F170" s="52">
        <v>0</v>
      </c>
      <c r="G170" s="52">
        <v>0</v>
      </c>
      <c r="H170" s="52">
        <v>0</v>
      </c>
      <c r="I170" s="52">
        <v>0</v>
      </c>
      <c r="J170" s="52">
        <v>0</v>
      </c>
      <c r="K170" s="52">
        <v>0</v>
      </c>
      <c r="L170" s="52">
        <v>0</v>
      </c>
      <c r="M170" s="52">
        <v>0</v>
      </c>
      <c r="N170" s="53" t="s">
        <v>59</v>
      </c>
      <c r="O170" s="38">
        <v>0</v>
      </c>
      <c r="P170" s="65" t="s">
        <v>295</v>
      </c>
      <c r="Q170" s="66">
        <v>21.41215</v>
      </c>
      <c r="R170" s="67" t="s">
        <v>32</v>
      </c>
      <c r="S170" s="59">
        <v>1</v>
      </c>
      <c r="T170" s="68">
        <f t="shared" si="16"/>
        <v>21.41215</v>
      </c>
      <c r="U170" s="78" t="s">
        <v>296</v>
      </c>
      <c r="V170" s="65" t="s">
        <v>297</v>
      </c>
    </row>
    <row r="171" spans="1:22" s="70" customFormat="1" ht="80.25" customHeight="1" x14ac:dyDescent="0.25">
      <c r="A171" s="109">
        <f t="shared" si="13"/>
        <v>151</v>
      </c>
      <c r="B171" s="57" t="s">
        <v>238</v>
      </c>
      <c r="C171" s="52">
        <v>0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3" t="s">
        <v>59</v>
      </c>
      <c r="O171" s="38">
        <v>0</v>
      </c>
      <c r="P171" s="65" t="s">
        <v>341</v>
      </c>
      <c r="Q171" s="66">
        <v>9.9644999999999992</v>
      </c>
      <c r="R171" s="67" t="s">
        <v>32</v>
      </c>
      <c r="S171" s="59">
        <v>1</v>
      </c>
      <c r="T171" s="68">
        <f t="shared" si="16"/>
        <v>9.9644999999999992</v>
      </c>
      <c r="U171" s="78" t="s">
        <v>342</v>
      </c>
      <c r="V171" s="65" t="s">
        <v>343</v>
      </c>
    </row>
    <row r="172" spans="1:22" s="70" customFormat="1" ht="21" customHeight="1" x14ac:dyDescent="0.25">
      <c r="A172" s="6">
        <f t="shared" si="13"/>
        <v>152</v>
      </c>
      <c r="B172" s="57" t="s">
        <v>247</v>
      </c>
      <c r="C172" s="52">
        <v>0</v>
      </c>
      <c r="D172" s="52"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3" t="s">
        <v>59</v>
      </c>
      <c r="O172" s="38">
        <v>0</v>
      </c>
      <c r="P172" s="65" t="s">
        <v>248</v>
      </c>
      <c r="Q172" s="66">
        <v>0.25</v>
      </c>
      <c r="R172" s="67" t="s">
        <v>32</v>
      </c>
      <c r="S172" s="59">
        <v>1</v>
      </c>
      <c r="T172" s="68">
        <v>0.25</v>
      </c>
      <c r="U172" s="69" t="s">
        <v>249</v>
      </c>
      <c r="V172" s="65" t="s">
        <v>250</v>
      </c>
    </row>
    <row r="173" spans="1:22" ht="16.5" customHeight="1" x14ac:dyDescent="0.25">
      <c r="A173" s="6">
        <f t="shared" si="13"/>
        <v>153</v>
      </c>
      <c r="B173" s="57" t="s">
        <v>233</v>
      </c>
      <c r="C173" s="52">
        <v>0</v>
      </c>
      <c r="D173" s="52">
        <v>0</v>
      </c>
      <c r="E173" s="52">
        <v>0</v>
      </c>
      <c r="F173" s="52">
        <v>0</v>
      </c>
      <c r="G173" s="52">
        <v>0</v>
      </c>
      <c r="H173" s="52">
        <v>0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53" t="s">
        <v>59</v>
      </c>
      <c r="O173" s="38">
        <v>0</v>
      </c>
      <c r="P173" s="21" t="s">
        <v>99</v>
      </c>
      <c r="Q173" s="27">
        <v>1.5</v>
      </c>
      <c r="R173" s="12" t="s">
        <v>100</v>
      </c>
      <c r="S173" s="59">
        <v>2</v>
      </c>
      <c r="T173" s="11">
        <f t="shared" ref="T173:T177" si="17">Q173*S173</f>
        <v>3</v>
      </c>
      <c r="U173" s="21" t="s">
        <v>101</v>
      </c>
      <c r="V173" s="7" t="s">
        <v>228</v>
      </c>
    </row>
    <row r="174" spans="1:22" ht="16.5" customHeight="1" x14ac:dyDescent="0.25">
      <c r="A174" s="6">
        <f t="shared" si="13"/>
        <v>154</v>
      </c>
      <c r="B174" s="57" t="s">
        <v>234</v>
      </c>
      <c r="C174" s="52">
        <v>0</v>
      </c>
      <c r="D174" s="52">
        <v>0</v>
      </c>
      <c r="E174" s="52">
        <v>0</v>
      </c>
      <c r="F174" s="52">
        <v>0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53" t="s">
        <v>59</v>
      </c>
      <c r="O174" s="38">
        <v>0</v>
      </c>
      <c r="P174" s="21" t="s">
        <v>99</v>
      </c>
      <c r="Q174" s="27">
        <v>1.5</v>
      </c>
      <c r="R174" s="12" t="s">
        <v>100</v>
      </c>
      <c r="S174" s="59">
        <v>3</v>
      </c>
      <c r="T174" s="11">
        <f t="shared" si="17"/>
        <v>4.5</v>
      </c>
      <c r="U174" s="21" t="s">
        <v>101</v>
      </c>
      <c r="V174" s="7" t="s">
        <v>229</v>
      </c>
    </row>
    <row r="175" spans="1:22" ht="16.5" customHeight="1" x14ac:dyDescent="0.25">
      <c r="A175" s="6">
        <f t="shared" si="13"/>
        <v>155</v>
      </c>
      <c r="B175" s="57" t="s">
        <v>235</v>
      </c>
      <c r="C175" s="52">
        <v>0</v>
      </c>
      <c r="D175" s="52">
        <v>0</v>
      </c>
      <c r="E175" s="52">
        <v>0</v>
      </c>
      <c r="F175" s="52">
        <v>0</v>
      </c>
      <c r="G175" s="52">
        <v>0</v>
      </c>
      <c r="H175" s="52">
        <v>0</v>
      </c>
      <c r="I175" s="52">
        <v>0</v>
      </c>
      <c r="J175" s="52">
        <v>0</v>
      </c>
      <c r="K175" s="52">
        <v>0</v>
      </c>
      <c r="L175" s="52">
        <v>0</v>
      </c>
      <c r="M175" s="52">
        <v>0</v>
      </c>
      <c r="N175" s="53" t="s">
        <v>59</v>
      </c>
      <c r="O175" s="38">
        <v>0</v>
      </c>
      <c r="P175" s="21" t="s">
        <v>99</v>
      </c>
      <c r="Q175" s="27">
        <v>1.5</v>
      </c>
      <c r="R175" s="12" t="s">
        <v>100</v>
      </c>
      <c r="S175" s="59">
        <v>4</v>
      </c>
      <c r="T175" s="11">
        <f t="shared" si="17"/>
        <v>6</v>
      </c>
      <c r="U175" s="21" t="s">
        <v>101</v>
      </c>
      <c r="V175" s="7" t="s">
        <v>230</v>
      </c>
    </row>
    <row r="176" spans="1:22" ht="16.5" customHeight="1" x14ac:dyDescent="0.25">
      <c r="A176" s="6">
        <f t="shared" si="13"/>
        <v>156</v>
      </c>
      <c r="B176" s="57" t="s">
        <v>236</v>
      </c>
      <c r="C176" s="52">
        <v>0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3" t="s">
        <v>59</v>
      </c>
      <c r="O176" s="38">
        <v>0</v>
      </c>
      <c r="P176" s="21" t="s">
        <v>99</v>
      </c>
      <c r="Q176" s="27">
        <v>1.5</v>
      </c>
      <c r="R176" s="12" t="s">
        <v>100</v>
      </c>
      <c r="S176" s="59">
        <v>2</v>
      </c>
      <c r="T176" s="11">
        <f t="shared" si="17"/>
        <v>3</v>
      </c>
      <c r="U176" s="21" t="s">
        <v>101</v>
      </c>
      <c r="V176" s="7" t="s">
        <v>231</v>
      </c>
    </row>
    <row r="177" spans="1:22" ht="16.5" customHeight="1" x14ac:dyDescent="0.25">
      <c r="A177" s="6">
        <f t="shared" si="13"/>
        <v>157</v>
      </c>
      <c r="B177" s="57" t="s">
        <v>237</v>
      </c>
      <c r="C177" s="52">
        <v>0</v>
      </c>
      <c r="D177" s="52"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0</v>
      </c>
      <c r="J177" s="52">
        <v>0</v>
      </c>
      <c r="K177" s="52">
        <v>0</v>
      </c>
      <c r="L177" s="52">
        <v>0</v>
      </c>
      <c r="M177" s="52">
        <v>0</v>
      </c>
      <c r="N177" s="53" t="s">
        <v>59</v>
      </c>
      <c r="O177" s="38">
        <v>0</v>
      </c>
      <c r="P177" s="21" t="s">
        <v>99</v>
      </c>
      <c r="Q177" s="27">
        <v>1.5</v>
      </c>
      <c r="R177" s="12" t="s">
        <v>100</v>
      </c>
      <c r="S177" s="59">
        <v>5</v>
      </c>
      <c r="T177" s="11">
        <f t="shared" si="17"/>
        <v>7.5</v>
      </c>
      <c r="U177" s="21" t="s">
        <v>101</v>
      </c>
      <c r="V177" s="7" t="s">
        <v>232</v>
      </c>
    </row>
    <row r="178" spans="1:22" x14ac:dyDescent="0.25">
      <c r="A178" s="6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6"/>
      <c r="O178" s="56"/>
      <c r="P178" s="39" t="s">
        <v>41</v>
      </c>
      <c r="Q178" s="22"/>
      <c r="R178" s="25"/>
      <c r="S178" s="25"/>
      <c r="T178" s="22"/>
      <c r="U178" s="25"/>
      <c r="V178" s="25"/>
    </row>
    <row r="179" spans="1:22" ht="21" customHeight="1" x14ac:dyDescent="0.25">
      <c r="A179" s="6">
        <v>158</v>
      </c>
      <c r="B179" s="57" t="s">
        <v>223</v>
      </c>
      <c r="C179" s="52">
        <v>0</v>
      </c>
      <c r="D179" s="52">
        <v>0</v>
      </c>
      <c r="E179" s="52">
        <v>0</v>
      </c>
      <c r="F179" s="52">
        <v>0</v>
      </c>
      <c r="G179" s="52">
        <v>0</v>
      </c>
      <c r="H179" s="52">
        <v>0</v>
      </c>
      <c r="I179" s="52">
        <v>0</v>
      </c>
      <c r="J179" s="52">
        <v>0</v>
      </c>
      <c r="K179" s="52">
        <v>0</v>
      </c>
      <c r="L179" s="52">
        <v>0</v>
      </c>
      <c r="M179" s="52">
        <v>0</v>
      </c>
      <c r="N179" s="53" t="s">
        <v>59</v>
      </c>
      <c r="O179" s="38">
        <v>0</v>
      </c>
      <c r="P179" s="21" t="s">
        <v>55</v>
      </c>
      <c r="Q179" s="11">
        <v>4.5589999999999999E-2</v>
      </c>
      <c r="R179" s="12" t="s">
        <v>34</v>
      </c>
      <c r="S179" s="59">
        <v>256.97000000000003</v>
      </c>
      <c r="T179" s="11">
        <f>Q179*S179</f>
        <v>11.715262300000001</v>
      </c>
      <c r="U179" s="14" t="s">
        <v>56</v>
      </c>
      <c r="V179" s="26" t="s">
        <v>109</v>
      </c>
    </row>
    <row r="180" spans="1:22" ht="21" customHeight="1" x14ac:dyDescent="0.25">
      <c r="A180" s="6">
        <f>1+A179</f>
        <v>159</v>
      </c>
      <c r="B180" s="57" t="s">
        <v>223</v>
      </c>
      <c r="C180" s="52">
        <v>0</v>
      </c>
      <c r="D180" s="52">
        <v>0</v>
      </c>
      <c r="E180" s="52">
        <v>0</v>
      </c>
      <c r="F180" s="52">
        <v>0</v>
      </c>
      <c r="G180" s="52">
        <v>0</v>
      </c>
      <c r="H180" s="52">
        <v>0</v>
      </c>
      <c r="I180" s="52">
        <v>0</v>
      </c>
      <c r="J180" s="52">
        <v>0</v>
      </c>
      <c r="K180" s="52">
        <v>0</v>
      </c>
      <c r="L180" s="52">
        <v>0</v>
      </c>
      <c r="M180" s="52">
        <v>0</v>
      </c>
      <c r="N180" s="53" t="s">
        <v>59</v>
      </c>
      <c r="O180" s="38">
        <v>0</v>
      </c>
      <c r="P180" s="21" t="s">
        <v>57</v>
      </c>
      <c r="Q180" s="20">
        <v>2.0500000000000001E-2</v>
      </c>
      <c r="R180" s="12" t="s">
        <v>34</v>
      </c>
      <c r="S180" s="59">
        <f>2383.76+927.97</f>
        <v>3311.7300000000005</v>
      </c>
      <c r="T180" s="20">
        <f>Q180*S180</f>
        <v>67.890465000000006</v>
      </c>
      <c r="U180" s="14" t="s">
        <v>93</v>
      </c>
      <c r="V180" s="26" t="s">
        <v>344</v>
      </c>
    </row>
    <row r="181" spans="1:22" ht="21.75" customHeight="1" x14ac:dyDescent="0.25">
      <c r="A181" s="6">
        <f t="shared" ref="A181:A186" si="18">1+A180</f>
        <v>160</v>
      </c>
      <c r="B181" s="57" t="s">
        <v>223</v>
      </c>
      <c r="C181" s="52">
        <v>0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3" t="s">
        <v>59</v>
      </c>
      <c r="O181" s="38">
        <v>0</v>
      </c>
      <c r="P181" s="21" t="s">
        <v>57</v>
      </c>
      <c r="Q181" s="20">
        <v>2.1000000000000001E-2</v>
      </c>
      <c r="R181" s="12" t="s">
        <v>34</v>
      </c>
      <c r="S181" s="59">
        <v>1217.95</v>
      </c>
      <c r="T181" s="20">
        <f>Q181*S181</f>
        <v>25.576950000000004</v>
      </c>
      <c r="U181" s="14" t="s">
        <v>93</v>
      </c>
      <c r="V181" s="26" t="s">
        <v>345</v>
      </c>
    </row>
    <row r="182" spans="1:22" ht="20.25" customHeight="1" x14ac:dyDescent="0.25">
      <c r="A182" s="6">
        <f t="shared" si="18"/>
        <v>161</v>
      </c>
      <c r="B182" s="57" t="s">
        <v>223</v>
      </c>
      <c r="C182" s="52">
        <v>0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3" t="s">
        <v>59</v>
      </c>
      <c r="O182" s="38">
        <v>0</v>
      </c>
      <c r="P182" s="21" t="s">
        <v>55</v>
      </c>
      <c r="Q182" s="11">
        <v>4.7500000000000001E-2</v>
      </c>
      <c r="R182" s="12" t="s">
        <v>34</v>
      </c>
      <c r="S182" s="59">
        <f>419.9+368.88</f>
        <v>788.78</v>
      </c>
      <c r="T182" s="11">
        <f>Q182*S182</f>
        <v>37.46705</v>
      </c>
      <c r="U182" s="14" t="s">
        <v>58</v>
      </c>
      <c r="V182" s="26" t="s">
        <v>346</v>
      </c>
    </row>
    <row r="183" spans="1:22" x14ac:dyDescent="0.25">
      <c r="A183" s="6">
        <f t="shared" si="18"/>
        <v>162</v>
      </c>
      <c r="B183" s="57" t="s">
        <v>225</v>
      </c>
      <c r="C183" s="52">
        <v>0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3" t="s">
        <v>59</v>
      </c>
      <c r="O183" s="38">
        <v>0</v>
      </c>
      <c r="P183" s="21" t="s">
        <v>98</v>
      </c>
      <c r="Q183" s="27">
        <v>4.4990000000000002E-2</v>
      </c>
      <c r="R183" s="12" t="s">
        <v>34</v>
      </c>
      <c r="S183" s="61">
        <v>44.46</v>
      </c>
      <c r="T183" s="11">
        <f t="shared" ref="T183" si="19">S183*Q183</f>
        <v>2.0002554000000003</v>
      </c>
      <c r="U183" s="14" t="s">
        <v>110</v>
      </c>
      <c r="V183" s="14" t="s">
        <v>224</v>
      </c>
    </row>
    <row r="184" spans="1:22" x14ac:dyDescent="0.25">
      <c r="A184" s="6">
        <f t="shared" si="18"/>
        <v>163</v>
      </c>
      <c r="B184" s="57" t="s">
        <v>226</v>
      </c>
      <c r="C184" s="52">
        <v>0</v>
      </c>
      <c r="D184" s="52">
        <v>0</v>
      </c>
      <c r="E184" s="52">
        <v>0</v>
      </c>
      <c r="F184" s="52">
        <v>0</v>
      </c>
      <c r="G184" s="52">
        <v>0</v>
      </c>
      <c r="H184" s="52">
        <v>0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3" t="s">
        <v>59</v>
      </c>
      <c r="O184" s="38">
        <v>0</v>
      </c>
      <c r="P184" s="21" t="s">
        <v>55</v>
      </c>
      <c r="Q184" s="27">
        <v>4.7350000000000003E-2</v>
      </c>
      <c r="R184" s="12" t="s">
        <v>34</v>
      </c>
      <c r="S184" s="61">
        <v>15</v>
      </c>
      <c r="T184" s="11">
        <f t="shared" ref="T184" si="20">S184*Q184</f>
        <v>0.71025000000000005</v>
      </c>
      <c r="U184" s="14" t="s">
        <v>110</v>
      </c>
      <c r="V184" s="14" t="s">
        <v>227</v>
      </c>
    </row>
    <row r="185" spans="1:22" x14ac:dyDescent="0.25">
      <c r="A185" s="6">
        <f t="shared" si="18"/>
        <v>164</v>
      </c>
      <c r="B185" s="57" t="s">
        <v>247</v>
      </c>
      <c r="C185" s="52">
        <v>0</v>
      </c>
      <c r="D185" s="52">
        <v>0</v>
      </c>
      <c r="E185" s="52">
        <v>0</v>
      </c>
      <c r="F185" s="52">
        <v>0</v>
      </c>
      <c r="G185" s="52">
        <v>0</v>
      </c>
      <c r="H185" s="52">
        <v>0</v>
      </c>
      <c r="I185" s="52">
        <v>0</v>
      </c>
      <c r="J185" s="52">
        <v>0</v>
      </c>
      <c r="K185" s="52">
        <v>0</v>
      </c>
      <c r="L185" s="52">
        <v>0</v>
      </c>
      <c r="M185" s="52">
        <v>0</v>
      </c>
      <c r="N185" s="53" t="s">
        <v>59</v>
      </c>
      <c r="O185" s="38">
        <v>0</v>
      </c>
      <c r="P185" s="21" t="s">
        <v>98</v>
      </c>
      <c r="Q185" s="27">
        <v>4.4740000000000002E-2</v>
      </c>
      <c r="R185" s="12" t="s">
        <v>34</v>
      </c>
      <c r="S185" s="61">
        <v>44.7</v>
      </c>
      <c r="T185" s="11">
        <f t="shared" ref="T185:T186" si="21">S185*Q185</f>
        <v>1.9998780000000003</v>
      </c>
      <c r="U185" s="14" t="s">
        <v>110</v>
      </c>
      <c r="V185" s="14" t="s">
        <v>347</v>
      </c>
    </row>
    <row r="186" spans="1:22" x14ac:dyDescent="0.25">
      <c r="A186" s="6">
        <f t="shared" si="18"/>
        <v>165</v>
      </c>
      <c r="B186" s="57" t="s">
        <v>238</v>
      </c>
      <c r="C186" s="52">
        <v>0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3" t="s">
        <v>59</v>
      </c>
      <c r="O186" s="38">
        <v>0</v>
      </c>
      <c r="P186" s="21" t="s">
        <v>98</v>
      </c>
      <c r="Q186" s="27">
        <v>4.6440000000000002E-2</v>
      </c>
      <c r="R186" s="12" t="s">
        <v>34</v>
      </c>
      <c r="S186" s="61">
        <v>43.07</v>
      </c>
      <c r="T186" s="11">
        <f t="shared" si="21"/>
        <v>2.0001708000000002</v>
      </c>
      <c r="U186" s="14" t="s">
        <v>110</v>
      </c>
      <c r="V186" s="14" t="s">
        <v>348</v>
      </c>
    </row>
    <row r="187" spans="1:22" x14ac:dyDescent="0.25">
      <c r="Q187" s="3"/>
      <c r="T187" s="3"/>
    </row>
    <row r="188" spans="1:22" x14ac:dyDescent="0.25">
      <c r="Q188" s="3"/>
      <c r="T188" s="3"/>
    </row>
    <row r="189" spans="1:22" x14ac:dyDescent="0.25">
      <c r="Q189" s="3"/>
      <c r="T189" s="3"/>
    </row>
    <row r="190" spans="1:22" x14ac:dyDescent="0.25">
      <c r="Q190" s="3"/>
      <c r="T190" s="3"/>
    </row>
    <row r="191" spans="1:22" x14ac:dyDescent="0.25">
      <c r="Q191" s="3"/>
      <c r="T191" s="3"/>
    </row>
    <row r="192" spans="1:22" x14ac:dyDescent="0.25">
      <c r="Q192" s="3"/>
      <c r="T192" s="3"/>
    </row>
    <row r="193" spans="17:20" x14ac:dyDescent="0.25">
      <c r="Q193" s="3"/>
      <c r="T193" s="3"/>
    </row>
    <row r="194" spans="17:20" x14ac:dyDescent="0.25">
      <c r="Q194" s="3"/>
      <c r="T194" s="3"/>
    </row>
    <row r="195" spans="17:20" x14ac:dyDescent="0.25">
      <c r="Q195" s="3"/>
      <c r="T195" s="3"/>
    </row>
    <row r="196" spans="17:20" x14ac:dyDescent="0.25">
      <c r="Q196" s="3"/>
      <c r="T196" s="3"/>
    </row>
    <row r="197" spans="17:20" x14ac:dyDescent="0.25">
      <c r="Q197" s="3"/>
      <c r="T197" s="3"/>
    </row>
    <row r="198" spans="17:20" x14ac:dyDescent="0.25">
      <c r="Q198" s="3"/>
      <c r="T198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9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2019-11-25T07:30:10Z</dcterms:modified>
</cp:coreProperties>
</file>