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9D838A77-9163-4065-B9E2-9D9D49B1137F}" xr6:coauthVersionLast="44" xr6:coauthVersionMax="44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26" i="1" l="1"/>
  <c r="A127" i="1"/>
  <c r="A128" i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T114" i="1"/>
  <c r="T108" i="1"/>
  <c r="S171" i="1" l="1"/>
  <c r="T171" i="1" s="1"/>
  <c r="S170" i="1"/>
  <c r="S169" i="1"/>
  <c r="T169" i="1" s="1"/>
  <c r="S168" i="1"/>
  <c r="T168" i="1" s="1"/>
  <c r="S167" i="1"/>
  <c r="T167" i="1" s="1"/>
  <c r="S166" i="1"/>
  <c r="T166" i="1" s="1"/>
  <c r="T170" i="1"/>
  <c r="T165" i="1"/>
  <c r="T162" i="1"/>
  <c r="T164" i="1"/>
  <c r="S164" i="1"/>
  <c r="T163" i="1"/>
  <c r="T100" i="1"/>
  <c r="T99" i="1"/>
  <c r="T141" i="1"/>
  <c r="T151" i="1"/>
  <c r="T135" i="1"/>
  <c r="T136" i="1"/>
  <c r="T137" i="1" l="1"/>
  <c r="T143" i="1"/>
  <c r="T138" i="1"/>
  <c r="T149" i="1"/>
  <c r="T148" i="1"/>
  <c r="S124" i="1"/>
  <c r="T127" i="1"/>
  <c r="T14" i="1"/>
  <c r="T12" i="1"/>
  <c r="T16" i="1"/>
  <c r="T134" i="1" l="1"/>
  <c r="T124" i="1"/>
  <c r="T125" i="1"/>
  <c r="T139" i="1"/>
  <c r="T115" i="1"/>
  <c r="T113" i="1"/>
  <c r="T112" i="1"/>
  <c r="T111" i="1"/>
  <c r="T110" i="1"/>
  <c r="T109" i="1"/>
  <c r="T107" i="1"/>
  <c r="T106" i="1"/>
  <c r="T105" i="1"/>
  <c r="T104" i="1"/>
  <c r="T103" i="1" l="1"/>
  <c r="T102" i="1"/>
  <c r="T101" i="1"/>
  <c r="T98" i="1"/>
  <c r="T97" i="1"/>
  <c r="T150" i="1"/>
  <c r="T153" i="1"/>
  <c r="T154" i="1"/>
  <c r="T152" i="1"/>
  <c r="T133" i="1" l="1"/>
  <c r="T132" i="1"/>
  <c r="T131" i="1"/>
  <c r="T130" i="1"/>
  <c r="T129" i="1"/>
  <c r="T145" i="1" l="1"/>
  <c r="T146" i="1"/>
  <c r="T144" i="1"/>
  <c r="T142" i="1"/>
  <c r="T96" i="1" l="1"/>
  <c r="T95" i="1"/>
  <c r="T94" i="1"/>
  <c r="T93" i="1"/>
  <c r="T92" i="1"/>
  <c r="T91" i="1"/>
  <c r="T90" i="1"/>
  <c r="T89" i="1"/>
  <c r="T88" i="1"/>
  <c r="T87" i="1"/>
  <c r="T86" i="1"/>
  <c r="T85" i="1" l="1"/>
  <c r="T25" i="1" l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58" i="1"/>
  <c r="T59" i="1"/>
  <c r="T60" i="1"/>
  <c r="T61" i="1"/>
  <c r="T62" i="1"/>
  <c r="T63" i="1"/>
  <c r="T64" i="1"/>
  <c r="T65" i="1"/>
  <c r="T66" i="1"/>
  <c r="T67" i="1"/>
  <c r="T68" i="1"/>
  <c r="T69" i="1"/>
  <c r="T57" i="1"/>
  <c r="T56" i="1"/>
  <c r="T55" i="1"/>
  <c r="T54" i="1"/>
  <c r="T53" i="1"/>
  <c r="T52" i="1"/>
  <c r="T51" i="1"/>
  <c r="T42" i="1"/>
  <c r="T43" i="1"/>
  <c r="T44" i="1"/>
  <c r="T45" i="1"/>
  <c r="T46" i="1"/>
  <c r="T47" i="1"/>
  <c r="T48" i="1"/>
  <c r="T49" i="1"/>
  <c r="T50" i="1"/>
  <c r="T41" i="1"/>
  <c r="T40" i="1"/>
  <c r="T39" i="1"/>
  <c r="T38" i="1"/>
  <c r="T37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18" i="1"/>
  <c r="T17" i="1"/>
  <c r="T160" i="1" l="1"/>
  <c r="A163" i="1" l="1"/>
  <c r="A164" i="1" s="1"/>
  <c r="A165" i="1" s="1"/>
  <c r="A166" i="1" s="1"/>
  <c r="A167" i="1" s="1"/>
  <c r="A168" i="1" s="1"/>
  <c r="A169" i="1" s="1"/>
  <c r="A170" i="1" s="1"/>
  <c r="A171" i="1" s="1"/>
  <c r="A125" i="1" l="1"/>
  <c r="A15" i="1"/>
  <c r="T128" i="1" l="1"/>
</calcChain>
</file>

<file path=xl/sharedStrings.xml><?xml version="1.0" encoding="utf-8"?>
<sst xmlns="http://schemas.openxmlformats.org/spreadsheetml/2006/main" count="838" uniqueCount="354">
  <si>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</si>
  <si>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</si>
  <si>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</si>
  <si>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</si>
  <si>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</si>
  <si>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</si>
  <si>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</si>
  <si>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</si>
  <si>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</si>
  <si>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</si>
  <si>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</si>
  <si>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</si>
  <si>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</si>
  <si>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</si>
  <si>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</si>
  <si>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</si>
  <si>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</si>
  <si>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</si>
  <si>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</si>
  <si>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</si>
  <si>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</si>
  <si>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</si>
  <si>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</si>
  <si>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</si>
  <si>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</si>
  <si>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</si>
  <si>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</si>
  <si>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</si>
  <si>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</si>
  <si>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</si>
  <si>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</si>
  <si>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</si>
  <si>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</si>
  <si>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</si>
  <si>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</si>
  <si>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</si>
  <si>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</si>
  <si>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</si>
  <si>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</si>
  <si>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</si>
  <si>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</si>
  <si>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</si>
  <si>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</si>
  <si>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</si>
  <si>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</si>
  <si>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</si>
  <si>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</si>
  <si>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</si>
  <si>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</si>
  <si>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</si>
  <si>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</si>
  <si>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</si>
  <si>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</si>
  <si>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</si>
  <si>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</si>
  <si>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</si>
  <si>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</si>
  <si>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</si>
  <si>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</si>
  <si>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</si>
  <si>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</si>
  <si>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</si>
  <si>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</si>
  <si>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</si>
  <si>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</si>
  <si>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</si>
  <si>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</si>
  <si>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</si>
  <si>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</si>
  <si>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</si>
  <si>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</si>
  <si>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</si>
  <si>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</si>
  <si>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</si>
  <si>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</si>
  <si>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</si>
  <si>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</si>
  <si>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</si>
  <si>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</si>
  <si>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</si>
  <si>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</si>
  <si>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</si>
  <si>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</si>
  <si>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</si>
  <si>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</si>
  <si>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№22н от 09.01.2019г.</t>
  </si>
  <si>
    <t>услуги банка</t>
  </si>
  <si>
    <t>Страхование</t>
  </si>
  <si>
    <t>ФГУП "Почта России"</t>
  </si>
  <si>
    <t>ООО "Мегафон Кавказ"</t>
  </si>
  <si>
    <t>Капитальный ремонт</t>
  </si>
  <si>
    <t>№б/н от 09.01.2019г.</t>
  </si>
  <si>
    <t>№77 от 09.01.2019г.</t>
  </si>
  <si>
    <t>тыс.куб. м</t>
  </si>
  <si>
    <t>№6 от 01.04.2019г.</t>
  </si>
  <si>
    <t>ПАО "Роснефть"</t>
  </si>
  <si>
    <t>ООО "С-Газ"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</si>
  <si>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</si>
  <si>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</si>
  <si>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</si>
  <si>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</si>
  <si>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август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</si>
  <si>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песок строительный</t>
  </si>
  <si>
    <t>м</t>
  </si>
  <si>
    <t>м3</t>
  </si>
  <si>
    <t>ИП Васильченко Е.Н.</t>
  </si>
  <si>
    <t>товарный чек №17 от 02.08.2019г.</t>
  </si>
  <si>
    <t>гравий</t>
  </si>
  <si>
    <t>датчик Bosch</t>
  </si>
  <si>
    <t>ИП Бочеев А.С.</t>
  </si>
  <si>
    <t>товарный чек №1002 от 02.08.2019г.</t>
  </si>
  <si>
    <t>шампунь для б/конт. VERDE</t>
  </si>
  <si>
    <t>ООО "СК-АВТО"</t>
  </si>
  <si>
    <t>товарный чек №0000023373 от 02.08.2019г.</t>
  </si>
  <si>
    <t>шарнир рулевой Волга "ГАЗ"</t>
  </si>
  <si>
    <t>ИП Коваленко А.В.</t>
  </si>
  <si>
    <t>кассовый чек №00002 от 04.08.2019г.</t>
  </si>
  <si>
    <t>товарный чек №18 от 05.08.2019г.</t>
  </si>
  <si>
    <t>товарный чек №20 от 07.08.2019г.</t>
  </si>
  <si>
    <t>товарный чек №22 от 09.08.2019г.</t>
  </si>
  <si>
    <t>дихлофос</t>
  </si>
  <si>
    <t>ИП Петросян Ю.П.</t>
  </si>
  <si>
    <t>товарный чек б/н от 02.08.2019г.</t>
  </si>
  <si>
    <t>фильтр воздушный FA 027 форд 390</t>
  </si>
  <si>
    <t>ИП Гусев С.В.</t>
  </si>
  <si>
    <t>товарный чек б/н от 07.08.2019г.</t>
  </si>
  <si>
    <t>фильтр воздушный</t>
  </si>
  <si>
    <t>фильтр салона</t>
  </si>
  <si>
    <t>масло промывачное</t>
  </si>
  <si>
    <t>товарный чек №1211 от 08.08.2019г.</t>
  </si>
  <si>
    <t>фильтр масленный</t>
  </si>
  <si>
    <t>Автомагазин "ЛИДЕР"</t>
  </si>
  <si>
    <t>товарный чек б/н от 08.08.2019г.</t>
  </si>
  <si>
    <t>масло моторное</t>
  </si>
  <si>
    <t>гравий мелкий</t>
  </si>
  <si>
    <t>товарный чек №26 от 12.08.2019г.</t>
  </si>
  <si>
    <t>краска</t>
  </si>
  <si>
    <t>бан</t>
  </si>
  <si>
    <t>ИП Овчаренко Н.Б.</t>
  </si>
  <si>
    <t>товарный чек б/н от 12.08.2019г.</t>
  </si>
  <si>
    <t>замок навесной</t>
  </si>
  <si>
    <t>масло 1 л</t>
  </si>
  <si>
    <t>ИП Белобородов В.А.</t>
  </si>
  <si>
    <t>товарный чек №25 от 07.08.2019г.</t>
  </si>
  <si>
    <t>уголок</t>
  </si>
  <si>
    <t>штуцер</t>
  </si>
  <si>
    <t>ИП Абрамян Ж.А.</t>
  </si>
  <si>
    <t>товарный чек б/н от 29.07.2019г.</t>
  </si>
  <si>
    <t>дверь "Престиж"</t>
  </si>
  <si>
    <t>короб</t>
  </si>
  <si>
    <t>наличники</t>
  </si>
  <si>
    <t>ИП Галкин С.В.</t>
  </si>
  <si>
    <t>товарный чек б/н от 30.07.2019г.</t>
  </si>
  <si>
    <t>щетка генератора</t>
  </si>
  <si>
    <t>товарный чек №86 от 06.08.2019г.</t>
  </si>
  <si>
    <t>схлестка</t>
  </si>
  <si>
    <t>диск тормозной</t>
  </si>
  <si>
    <t>ИП Юдин В.А.</t>
  </si>
  <si>
    <t>товарный чек №210 от 13.08.2019г.</t>
  </si>
  <si>
    <t>ИП Довбыш Е.Г.</t>
  </si>
  <si>
    <t>товарный чек №005056 от 09.08.2019г.</t>
  </si>
  <si>
    <t>товарный чек б/н от 14.08.2019г.</t>
  </si>
  <si>
    <t>товарный чек №30 от 15.08.2019г.</t>
  </si>
  <si>
    <t>светильник</t>
  </si>
  <si>
    <t>кабель ВВГ 3*1,5</t>
  </si>
  <si>
    <t>стекло сварочное</t>
  </si>
  <si>
    <t>ИП Гладков А.В.</t>
  </si>
  <si>
    <t>товарный чек №481 от 19.08.2019г.</t>
  </si>
  <si>
    <t>автомат 10а</t>
  </si>
  <si>
    <t>крепеж</t>
  </si>
  <si>
    <t>коробка евро</t>
  </si>
  <si>
    <t>выключатель</t>
  </si>
  <si>
    <t>щит электр.</t>
  </si>
  <si>
    <t>счетчик Меркурий</t>
  </si>
  <si>
    <t>гофра</t>
  </si>
  <si>
    <t>цемент</t>
  </si>
  <si>
    <t>меш</t>
  </si>
  <si>
    <t>товарный чек №351 от 19.08.2019г.</t>
  </si>
  <si>
    <t>ИП Ларионов</t>
  </si>
  <si>
    <t>товарный чек №8 от 20.08.2019г.</t>
  </si>
  <si>
    <t>труба 60*30*3</t>
  </si>
  <si>
    <t>п/м</t>
  </si>
  <si>
    <t>краска 3в1</t>
  </si>
  <si>
    <t>кисть 75мм</t>
  </si>
  <si>
    <t>товарный чек №385 от 21.08.2019г.</t>
  </si>
  <si>
    <t>товарный чек №31 от 21.08.2019г.</t>
  </si>
  <si>
    <t>прожектор светодиодный</t>
  </si>
  <si>
    <t>паронитовая прокладка д15</t>
  </si>
  <si>
    <t>паронитовая прокладка д20</t>
  </si>
  <si>
    <t>адаптер для коронок</t>
  </si>
  <si>
    <t>удлинитель 10м</t>
  </si>
  <si>
    <t>товарный чек №350 от 20.08.2019г.</t>
  </si>
  <si>
    <t>антифриз</t>
  </si>
  <si>
    <t>кг</t>
  </si>
  <si>
    <t>ИП Депельян С.Н.</t>
  </si>
  <si>
    <t>дистиллированная вода</t>
  </si>
  <si>
    <t>лит</t>
  </si>
  <si>
    <t>товарный чек №94 от 15.08.2019г.</t>
  </si>
  <si>
    <t>20.08.2019</t>
  </si>
  <si>
    <t>ключ свечной</t>
  </si>
  <si>
    <t>товарный чек №97 от 20.08.2019г.</t>
  </si>
  <si>
    <t>23.08.2019</t>
  </si>
  <si>
    <t>трос</t>
  </si>
  <si>
    <t>ИП Румянцева А.Г.</t>
  </si>
  <si>
    <t>товарный чек №1789 от 23.08.2019г.</t>
  </si>
  <si>
    <t>26.08.2019</t>
  </si>
  <si>
    <t>прожектор светодиодный 30Вт</t>
  </si>
  <si>
    <t>товарный чек №385 от 26.08.2019г.</t>
  </si>
  <si>
    <t>доместос</t>
  </si>
  <si>
    <t>крем-мыло</t>
  </si>
  <si>
    <t>моющее средство</t>
  </si>
  <si>
    <t>товарный чек №386 от 26.08.2019г.</t>
  </si>
  <si>
    <t>22.08.2019</t>
  </si>
  <si>
    <t>реле генератора</t>
  </si>
  <si>
    <t>товарный чек №391 от 22.08.2019г.</t>
  </si>
  <si>
    <t>масло моторное 5w30</t>
  </si>
  <si>
    <t>воздушный фильтр</t>
  </si>
  <si>
    <t>шайба пробки для паддона</t>
  </si>
  <si>
    <t>товарный чек №21 от 08.08.2019г.</t>
  </si>
  <si>
    <t>товарный чек №1056 от 26.08.2019г.</t>
  </si>
  <si>
    <t>кас. чек № 00336 от 02.08.2019г.</t>
  </si>
  <si>
    <t>кас. чек № 00023 от 02.08.2019г.</t>
  </si>
  <si>
    <t>ПАО "Роснефть-Кубаньнефтепродукт"</t>
  </si>
  <si>
    <t>ИП Зейтунян С.О.</t>
  </si>
  <si>
    <t>кас. чек №5431 от 08.08.2019г.</t>
  </si>
  <si>
    <t>ООО "Лукойл-Югнефтепродукт"</t>
  </si>
  <si>
    <t>кас. чек №419 от 16.08.2019г.</t>
  </si>
  <si>
    <t>дизтопливо</t>
  </si>
  <si>
    <t>кас. чек № 00210 от 23.08.2019г.</t>
  </si>
  <si>
    <t>ИП Щербина</t>
  </si>
  <si>
    <t>кассовый чек №150 от 15.08.2019г.</t>
  </si>
  <si>
    <t>15.08.2019</t>
  </si>
  <si>
    <t>ООО "Газпромнефть-Центр"</t>
  </si>
  <si>
    <t>кас. чек № 151 от 28.08.2019г.</t>
  </si>
  <si>
    <t>29.08.2019</t>
  </si>
  <si>
    <t>якорь генератора</t>
  </si>
  <si>
    <t>товарный чек №1451 от 29.08.2019г.</t>
  </si>
  <si>
    <t>клавиатура</t>
  </si>
  <si>
    <t>ИП Воробьев К.Л.</t>
  </si>
  <si>
    <t>товарный чек №АА0066880 от 26.08.2019г.</t>
  </si>
  <si>
    <t>мусорный пакет 60л</t>
  </si>
  <si>
    <t>мусорный пакет 30л</t>
  </si>
  <si>
    <t>ватные диски</t>
  </si>
  <si>
    <t>швабра</t>
  </si>
  <si>
    <t>ключ трубчат. 7*8</t>
  </si>
  <si>
    <t>пресшайба</t>
  </si>
  <si>
    <t xml:space="preserve">удлинитель </t>
  </si>
  <si>
    <t>товарный чек №401 от 29.08.2019г.</t>
  </si>
  <si>
    <t>замок</t>
  </si>
  <si>
    <t>товарный чек б/н от 29.08.2019г.</t>
  </si>
  <si>
    <t>28.08.2019</t>
  </si>
  <si>
    <t>автошина</t>
  </si>
  <si>
    <t>ИП Сарьян А.А.</t>
  </si>
  <si>
    <t>товарный чек №750 от 28.08.2019г.</t>
  </si>
  <si>
    <t>текущий ремонт автомобиля УАЗ</t>
  </si>
  <si>
    <t>ИП Дженас С.Л.</t>
  </si>
  <si>
    <t>№ б/н от 29.08.2019г.</t>
  </si>
  <si>
    <t>п.м.</t>
  </si>
  <si>
    <t xml:space="preserve">техническая диагностика подземных газопроводов </t>
  </si>
  <si>
    <t>ООО "Стройэкспертмонтаж"</t>
  </si>
  <si>
    <t>№02-ТУ/19 от 08.02.2019г.</t>
  </si>
  <si>
    <t>ООО "Редакция газеты "Вестник предгорья""</t>
  </si>
  <si>
    <t>№67 от 26.08.2019г.</t>
  </si>
  <si>
    <t>публикация информационных материалов</t>
  </si>
  <si>
    <t>услуги спецтехники (экскаватор)</t>
  </si>
  <si>
    <t>м.час</t>
  </si>
  <si>
    <t>ИП Беляшев А.Н.</t>
  </si>
  <si>
    <t>№90-19/05 от 01.07.2019г.</t>
  </si>
  <si>
    <t>№91-19/05 от 01.07.2019г.</t>
  </si>
  <si>
    <t>№100-19/05 от 01.07.2019г.</t>
  </si>
  <si>
    <t>товарный чек № б/н от 09.08.2019г.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</si>
  <si>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</si>
  <si>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</si>
  <si>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</si>
  <si>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</si>
  <si>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</si>
  <si>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</si>
  <si>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</si>
  <si>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электролабораторные испытания и измерения электрохозяйства</t>
  </si>
  <si>
    <t>ИП Константинова Л.К.</t>
  </si>
  <si>
    <t>№ 80/ЭЛ от 17.06.2019г.</t>
  </si>
  <si>
    <t>ООО "Мера"</t>
  </si>
  <si>
    <t>№51 от 12.08.2019г.</t>
  </si>
  <si>
    <t>ТО средств измерения - газосигнализаторов</t>
  </si>
  <si>
    <t>ФБУЗ "Центр гигиены и эпидемиологии в Краснодарском крае"</t>
  </si>
  <si>
    <t>№466 от 07.08.2019г.</t>
  </si>
  <si>
    <t>определение эквивалентного уровня звука в окружающем воздухе</t>
  </si>
  <si>
    <t>определение 1 показателя (воздух) на газоанализаторе</t>
  </si>
  <si>
    <t>консультационные услуги</t>
  </si>
  <si>
    <t>ООО "Учебно-курсоврой комбинат "Майкопский"</t>
  </si>
  <si>
    <t>№662 от 21.08.2019г.</t>
  </si>
  <si>
    <t xml:space="preserve">обучение электротехнического и электротехнологического персонала по электробезопасности </t>
  </si>
  <si>
    <t>ООО "Феррата"</t>
  </si>
  <si>
    <t>№1403-ПК от 12.08.2019г.</t>
  </si>
  <si>
    <t>поверка средств измерения: газосигнализаторов</t>
  </si>
  <si>
    <t>наряд-допуск на производство газоопасных работ</t>
  </si>
  <si>
    <t>ООО "М-Графика"</t>
  </si>
  <si>
    <t>№1317 от 13.08.2019г.</t>
  </si>
  <si>
    <t>13.08.2019</t>
  </si>
  <si>
    <t xml:space="preserve">наряд-допуск </t>
  </si>
  <si>
    <t>ООО "АСТИ"</t>
  </si>
  <si>
    <t>набивка АП-31 8*8мм</t>
  </si>
  <si>
    <t>паронит ПОН 2,0 мм</t>
  </si>
  <si>
    <t>картон асбестовый КАОН-1 5мм</t>
  </si>
  <si>
    <t>ООО "ПЛАСТО СПБ"</t>
  </si>
  <si>
    <t>№ кСПБ0000305 от 02.08.2019г.</t>
  </si>
  <si>
    <t>19.08.2019</t>
  </si>
  <si>
    <t>барьер дорожный пластиковый 1,2 м красный</t>
  </si>
  <si>
    <t>солдатик пластиковый</t>
  </si>
  <si>
    <t>подставка резиновая РТИ</t>
  </si>
  <si>
    <t>маска для ограждения "солдатик"</t>
  </si>
  <si>
    <t>16.08.2019</t>
  </si>
  <si>
    <t>батарея аккумуляторная ippon</t>
  </si>
  <si>
    <t>ООО "Юлплейс"</t>
  </si>
  <si>
    <t>№ 0059682670 от 02.08.2019г.</t>
  </si>
  <si>
    <t>аккумулятор 6ст-62 аз</t>
  </si>
  <si>
    <t>ИП Давьялов В.Б.</t>
  </si>
  <si>
    <t>№111 от 13.08.2019г.</t>
  </si>
  <si>
    <t>ИП Чадамба Л.П.</t>
  </si>
  <si>
    <t>№ 88-19/04 от 08.07.2019г.</t>
  </si>
  <si>
    <t>восстановление тратуарной плитки и бордюров на месте прокладки газопровода-ввода к административному зданию</t>
  </si>
  <si>
    <t>изготовление технического паспорта на объект недвижимости - административное здание по адресу: г. Апшеронск, ул. Ворошилова, 78</t>
  </si>
  <si>
    <t>ГБУКК "Краевая техническая инвентаризация-кроаевое БТИ"</t>
  </si>
  <si>
    <t>№92/19-836/1 от 07.08.2019г.</t>
  </si>
  <si>
    <t>аккумулятор 6ст-75 аз</t>
  </si>
  <si>
    <t>№109 от 13.08.2019г.</t>
  </si>
  <si>
    <t>12.08.2019</t>
  </si>
  <si>
    <t>масло моторное Форд Фокус</t>
  </si>
  <si>
    <t>№110 от 06.08.2019г.</t>
  </si>
  <si>
    <t>ИП Гриднев Н.А.</t>
  </si>
  <si>
    <t>№ 44 от 13.08.2019г.</t>
  </si>
  <si>
    <t>объявление в газете</t>
  </si>
  <si>
    <t>ремонт колеса</t>
  </si>
  <si>
    <t>Ип Миносян</t>
  </si>
  <si>
    <t>№ 893849 от 05.08.2019г.</t>
  </si>
  <si>
    <t>№ 893806 от 19.08.2019г.</t>
  </si>
  <si>
    <t>товарный чек № б/н от 27.08.2019г.</t>
  </si>
  <si>
    <t>27.08.2019</t>
  </si>
  <si>
    <t>конверты</t>
  </si>
  <si>
    <t>открытки</t>
  </si>
  <si>
    <t>товарный чек № б/н от 13.08.2019г.</t>
  </si>
  <si>
    <t>№66-19/08 от 01.08.2019г.</t>
  </si>
  <si>
    <t>№65-19/08 от 01.08.2019г.</t>
  </si>
  <si>
    <t>диск отрезной</t>
  </si>
  <si>
    <t>картридж EP-27</t>
  </si>
  <si>
    <t>картридж аналог HP Q2612A</t>
  </si>
  <si>
    <t>картридж аналог HP CE285A</t>
  </si>
  <si>
    <t>№ 3411 от 22.07.2019г.</t>
  </si>
  <si>
    <t>табличка</t>
  </si>
  <si>
    <t>№1177 от 23.07.2019г.</t>
  </si>
  <si>
    <t>30.08.2019</t>
  </si>
  <si>
    <t>салонный фильтр</t>
  </si>
  <si>
    <t>масленный фильтр</t>
  </si>
  <si>
    <t>фильтр масленный Форд Фокус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</si>
</sst>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00"/>
    <numFmt numFmtId="166" formatCode="#,##0.0000"/>
    <numFmt numFmtId="167" formatCode="#,##0.000000"/>
    <numFmt numFmtId="168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8" fontId="0" fillId="0" borderId="13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/>
    </xf>
    <xf numFmtId="0" fontId="8" fillId="2" borderId="13" xfId="0" applyFont="1" applyFill="1" applyBorder="1" applyAlignment="1">
      <alignment horizontal="left" vertical="top" wrapText="1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0" fontId="0" fillId="4" borderId="13" xfId="0" applyFill="1" applyBorder="1" applyAlignment="1">
      <alignment vertical="top" wrapText="1"/>
    </xf>
    <xf numFmtId="165" fontId="0" fillId="4" borderId="13" xfId="0" applyNumberFormat="1" applyFill="1" applyBorder="1" applyAlignment="1">
      <alignment vertical="top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1" fontId="0" fillId="0" borderId="13" xfId="0" applyNumberForma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4" xfId="0" applyFont="1" applyFill="1" applyBorder="1" applyAlignment="1">
      <alignment horizontal="left" vertical="center" wrapText="1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top" wrapText="1"/>
    </xf>
    <xf numFmtId="1" fontId="0" fillId="0" borderId="13" xfId="0" applyNumberFormat="1" applyFill="1" applyBorder="1" applyAlignment="1">
      <alignment horizontal="right" vertical="top"/>
    </xf>
    <xf numFmtId="0" fontId="6" fillId="0" borderId="13" xfId="0" applyFont="1" applyFill="1" applyBorder="1" applyAlignment="1">
      <alignment horizontal="right" vertical="top" wrapText="1"/>
    </xf>
    <xf numFmtId="0" fontId="6" fillId="2" borderId="13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6"/>
  <sheetViews>
    <sheetView tabSelected="1" workbookViewId="0">
      <selection activeCell="A163" sqref="A163"/>
    </sheetView>
  </sheetViews>
  <sheetFormatPr defaultRowHeight="15" x14ac:dyDescent="0.25"/>
  <cols>
    <col min="1" max="1" width="10.85546875" style="9" bestFit="1" customWidth="1"/>
    <col min="2" max="2" width="9.140625" style="53"/>
    <col min="3" max="4" width="4" style="54" customWidth="1"/>
    <col min="5" max="5" width="3.28515625" style="54" customWidth="1"/>
    <col min="6" max="6" width="3.5703125" style="54" customWidth="1"/>
    <col min="7" max="7" width="3.42578125" style="54" customWidth="1"/>
    <col min="8" max="8" width="4" style="54" customWidth="1"/>
    <col min="9" max="9" width="4.7109375" style="54" customWidth="1"/>
    <col min="10" max="10" width="4" style="54" customWidth="1"/>
    <col min="11" max="11" width="5.42578125" style="54" customWidth="1"/>
    <col min="12" max="12" width="3.7109375" style="54" customWidth="1"/>
    <col min="13" max="13" width="9.140625" style="54"/>
    <col min="14" max="14" width="17.85546875" style="54" customWidth="1"/>
    <col min="15" max="15" width="12.5703125" style="54" customWidth="1"/>
    <col min="16" max="16" width="29.28515625" style="15" customWidth="1"/>
    <col min="17" max="17" width="13.28515625" style="15" customWidth="1"/>
    <col min="18" max="18" width="9.140625" style="15"/>
    <col min="19" max="19" width="9.5703125" style="15" bestFit="1" customWidth="1"/>
    <col min="20" max="20" width="11.85546875" style="15" customWidth="1"/>
    <col min="21" max="21" width="27.5703125" style="15" customWidth="1"/>
    <col min="22" max="22" width="39.85546875" style="15" customWidth="1"/>
  </cols>
  <sheetData>
    <row r="1" spans="1:22" ht="27" customHeight="1" x14ac:dyDescent="0.25">
      <c r="T1" s="89" t="s">
        <v>61</v>
      </c>
      <c r="U1" s="89"/>
      <c r="V1" s="89"/>
    </row>
    <row r="2" spans="1:22" ht="31.5" customHeight="1" x14ac:dyDescent="0.25">
      <c r="A2" s="90" t="s">
        <v>101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</row>
    <row r="3" spans="1:22" ht="15.75" thickBot="1" x14ac:dyDescent="0.3"/>
    <row r="4" spans="1:22" ht="46.5" customHeight="1" thickBot="1" x14ac:dyDescent="0.3">
      <c r="A4" s="92" t="s">
        <v>0</v>
      </c>
      <c r="B4" s="86" t="s">
        <v>18</v>
      </c>
      <c r="C4" s="74" t="s">
        <v>1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6"/>
      <c r="P4" s="68" t="s">
        <v>2</v>
      </c>
      <c r="Q4" s="71" t="s">
        <v>27</v>
      </c>
      <c r="R4" s="71" t="s">
        <v>3</v>
      </c>
      <c r="S4" s="71" t="s">
        <v>28</v>
      </c>
      <c r="T4" s="71" t="s">
        <v>29</v>
      </c>
      <c r="U4" s="71" t="s">
        <v>30</v>
      </c>
      <c r="V4" s="71" t="s">
        <v>4</v>
      </c>
    </row>
    <row r="5" spans="1:22" ht="24.75" customHeight="1" thickBot="1" x14ac:dyDescent="0.3">
      <c r="A5" s="93"/>
      <c r="B5" s="87"/>
      <c r="C5" s="74" t="s">
        <v>5</v>
      </c>
      <c r="D5" s="75"/>
      <c r="E5" s="75"/>
      <c r="F5" s="75"/>
      <c r="G5" s="75"/>
      <c r="H5" s="75"/>
      <c r="I5" s="75"/>
      <c r="J5" s="75"/>
      <c r="K5" s="75"/>
      <c r="L5" s="75"/>
      <c r="M5" s="76"/>
      <c r="N5" s="77" t="s">
        <v>60</v>
      </c>
      <c r="O5" s="78"/>
      <c r="P5" s="69"/>
      <c r="Q5" s="72"/>
      <c r="R5" s="72"/>
      <c r="S5" s="72"/>
      <c r="T5" s="72"/>
      <c r="U5" s="72"/>
      <c r="V5" s="72"/>
    </row>
    <row r="6" spans="1:22" ht="24.75" customHeight="1" thickBot="1" x14ac:dyDescent="0.3">
      <c r="A6" s="93"/>
      <c r="B6" s="87"/>
      <c r="C6" s="74" t="s">
        <v>7</v>
      </c>
      <c r="D6" s="75"/>
      <c r="E6" s="75"/>
      <c r="F6" s="75"/>
      <c r="G6" s="75"/>
      <c r="H6" s="75"/>
      <c r="I6" s="75"/>
      <c r="J6" s="75"/>
      <c r="K6" s="75"/>
      <c r="L6" s="76"/>
      <c r="M6" s="83" t="s">
        <v>25</v>
      </c>
      <c r="N6" s="79" t="s">
        <v>6</v>
      </c>
      <c r="O6" s="80"/>
      <c r="P6" s="69"/>
      <c r="Q6" s="72"/>
      <c r="R6" s="72"/>
      <c r="S6" s="72"/>
      <c r="T6" s="72"/>
      <c r="U6" s="72"/>
      <c r="V6" s="72"/>
    </row>
    <row r="7" spans="1:22" ht="15.75" customHeight="1" x14ac:dyDescent="0.25">
      <c r="A7" s="93"/>
      <c r="B7" s="87"/>
      <c r="C7" s="77" t="s">
        <v>8</v>
      </c>
      <c r="D7" s="81"/>
      <c r="E7" s="78"/>
      <c r="F7" s="77" t="s">
        <v>9</v>
      </c>
      <c r="G7" s="81"/>
      <c r="H7" s="78"/>
      <c r="I7" s="77" t="s">
        <v>10</v>
      </c>
      <c r="J7" s="78"/>
      <c r="K7" s="77" t="s">
        <v>10</v>
      </c>
      <c r="L7" s="78"/>
      <c r="M7" s="84"/>
      <c r="N7" s="71" t="s">
        <v>26</v>
      </c>
      <c r="O7" s="71" t="s">
        <v>13</v>
      </c>
      <c r="P7" s="69"/>
      <c r="Q7" s="72"/>
      <c r="R7" s="72"/>
      <c r="S7" s="72"/>
      <c r="T7" s="72"/>
      <c r="U7" s="72"/>
      <c r="V7" s="72"/>
    </row>
    <row r="8" spans="1:22" ht="27" customHeight="1" thickBot="1" x14ac:dyDescent="0.3">
      <c r="A8" s="93"/>
      <c r="B8" s="87"/>
      <c r="C8" s="79"/>
      <c r="D8" s="82"/>
      <c r="E8" s="80"/>
      <c r="F8" s="79"/>
      <c r="G8" s="82"/>
      <c r="H8" s="80"/>
      <c r="I8" s="79" t="s">
        <v>11</v>
      </c>
      <c r="J8" s="80"/>
      <c r="K8" s="79" t="s">
        <v>12</v>
      </c>
      <c r="L8" s="80"/>
      <c r="M8" s="84"/>
      <c r="N8" s="72"/>
      <c r="O8" s="72"/>
      <c r="P8" s="69"/>
      <c r="Q8" s="72"/>
      <c r="R8" s="72"/>
      <c r="S8" s="72"/>
      <c r="T8" s="72"/>
      <c r="U8" s="72"/>
      <c r="V8" s="72"/>
    </row>
    <row r="9" spans="1:22" ht="24.75" customHeight="1" x14ac:dyDescent="0.25">
      <c r="A9" s="93"/>
      <c r="B9" s="87"/>
      <c r="C9" s="71" t="s">
        <v>14</v>
      </c>
      <c r="D9" s="71" t="s">
        <v>19</v>
      </c>
      <c r="E9" s="71" t="s">
        <v>15</v>
      </c>
      <c r="F9" s="71" t="s">
        <v>16</v>
      </c>
      <c r="G9" s="71" t="s">
        <v>20</v>
      </c>
      <c r="H9" s="71" t="s">
        <v>17</v>
      </c>
      <c r="I9" s="71" t="s">
        <v>21</v>
      </c>
      <c r="J9" s="71" t="s">
        <v>22</v>
      </c>
      <c r="K9" s="71" t="s">
        <v>23</v>
      </c>
      <c r="L9" s="71" t="s">
        <v>24</v>
      </c>
      <c r="M9" s="84"/>
      <c r="N9" s="72"/>
      <c r="O9" s="72"/>
      <c r="P9" s="69"/>
      <c r="Q9" s="72"/>
      <c r="R9" s="72"/>
      <c r="S9" s="72"/>
      <c r="T9" s="72"/>
      <c r="U9" s="72"/>
      <c r="V9" s="72"/>
    </row>
    <row r="10" spans="1:22" ht="186.75" customHeight="1" thickBot="1" x14ac:dyDescent="0.3">
      <c r="A10" s="94"/>
      <c r="B10" s="88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85"/>
      <c r="N10" s="73"/>
      <c r="O10" s="73"/>
      <c r="P10" s="70"/>
      <c r="Q10" s="73"/>
      <c r="R10" s="73"/>
      <c r="S10" s="73"/>
      <c r="T10" s="73"/>
      <c r="U10" s="73"/>
      <c r="V10" s="73"/>
    </row>
    <row r="11" spans="1:22" x14ac:dyDescent="0.25">
      <c r="A11" s="10">
        <v>1</v>
      </c>
      <c r="B11" s="4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5">
        <v>11</v>
      </c>
      <c r="L11" s="55">
        <v>12</v>
      </c>
      <c r="M11" s="5">
        <v>13</v>
      </c>
      <c r="N11" s="55">
        <v>14</v>
      </c>
      <c r="O11" s="55">
        <v>15</v>
      </c>
      <c r="P11" s="39">
        <v>16</v>
      </c>
      <c r="Q11" s="16">
        <v>17</v>
      </c>
      <c r="R11" s="16">
        <v>18</v>
      </c>
      <c r="S11" s="16">
        <v>19</v>
      </c>
      <c r="T11" s="16">
        <v>20</v>
      </c>
      <c r="U11" s="16">
        <v>21</v>
      </c>
      <c r="V11" s="16">
        <v>22</v>
      </c>
    </row>
    <row r="12" spans="1:22" x14ac:dyDescent="0.25">
      <c r="A12" s="6">
        <v>1</v>
      </c>
      <c r="B12" s="56">
        <v>43708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8" t="s">
        <v>59</v>
      </c>
      <c r="O12" s="41">
        <v>0</v>
      </c>
      <c r="P12" s="40" t="s">
        <v>36</v>
      </c>
      <c r="Q12" s="38">
        <v>9.7727599999999999</v>
      </c>
      <c r="R12" s="17" t="s">
        <v>62</v>
      </c>
      <c r="S12" s="36">
        <v>6.1210000000000004</v>
      </c>
      <c r="T12" s="38">
        <f>S12*Q12</f>
        <v>59.819063960000001</v>
      </c>
      <c r="U12" s="18" t="s">
        <v>63</v>
      </c>
      <c r="V12" s="18" t="s">
        <v>64</v>
      </c>
    </row>
    <row r="13" spans="1:22" x14ac:dyDescent="0.25">
      <c r="A13" s="6"/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1"/>
      <c r="O13" s="61"/>
      <c r="P13" s="43" t="s">
        <v>42</v>
      </c>
      <c r="Q13" s="23"/>
      <c r="R13" s="26"/>
      <c r="S13" s="26"/>
      <c r="T13" s="23"/>
      <c r="U13" s="26"/>
      <c r="V13" s="26"/>
    </row>
    <row r="14" spans="1:22" ht="37.5" customHeight="1" x14ac:dyDescent="0.25">
      <c r="A14" s="6">
        <v>2</v>
      </c>
      <c r="B14" s="56">
        <v>43708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8" t="s">
        <v>59</v>
      </c>
      <c r="O14" s="41">
        <v>0</v>
      </c>
      <c r="P14" s="22" t="s">
        <v>81</v>
      </c>
      <c r="Q14" s="38">
        <v>6.3029799999999998</v>
      </c>
      <c r="R14" s="19" t="s">
        <v>79</v>
      </c>
      <c r="S14" s="36">
        <v>12.765000000000001</v>
      </c>
      <c r="T14" s="11">
        <f>S14*Q14</f>
        <v>80.457539699999998</v>
      </c>
      <c r="U14" s="7" t="s">
        <v>82</v>
      </c>
      <c r="V14" s="7" t="s">
        <v>83</v>
      </c>
    </row>
    <row r="15" spans="1:22" ht="36" customHeight="1" x14ac:dyDescent="0.25">
      <c r="A15" s="6">
        <f>1+A14</f>
        <v>3</v>
      </c>
      <c r="B15" s="56">
        <v>43708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8" t="s">
        <v>59</v>
      </c>
      <c r="O15" s="41">
        <v>0</v>
      </c>
      <c r="P15" s="22" t="s">
        <v>80</v>
      </c>
      <c r="Q15" s="38">
        <v>0</v>
      </c>
      <c r="R15" s="19" t="s">
        <v>79</v>
      </c>
      <c r="S15" s="36">
        <v>0</v>
      </c>
      <c r="T15" s="11">
        <v>0</v>
      </c>
      <c r="U15" s="7" t="s">
        <v>82</v>
      </c>
      <c r="V15" s="7" t="s">
        <v>84</v>
      </c>
    </row>
    <row r="16" spans="1:22" ht="33" customHeight="1" x14ac:dyDescent="0.25">
      <c r="A16" s="6">
        <f t="shared" ref="A16:A79" si="0">1+A15</f>
        <v>4</v>
      </c>
      <c r="B16" s="56">
        <v>43708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8" t="s">
        <v>59</v>
      </c>
      <c r="O16" s="41">
        <v>0</v>
      </c>
      <c r="P16" s="22" t="s">
        <v>31</v>
      </c>
      <c r="Q16" s="8">
        <v>3.1009999999999999E-2</v>
      </c>
      <c r="R16" s="12" t="s">
        <v>53</v>
      </c>
      <c r="S16" s="36">
        <v>22</v>
      </c>
      <c r="T16" s="37">
        <f>S16*Q16</f>
        <v>0.68221999999999994</v>
      </c>
      <c r="U16" s="7" t="s">
        <v>50</v>
      </c>
      <c r="V16" s="14" t="s">
        <v>51</v>
      </c>
    </row>
    <row r="17" spans="1:28" x14ac:dyDescent="0.25">
      <c r="A17" s="6">
        <f t="shared" si="0"/>
        <v>5</v>
      </c>
      <c r="B17" s="56">
        <v>43679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8" t="s">
        <v>59</v>
      </c>
      <c r="O17" s="41">
        <v>0</v>
      </c>
      <c r="P17" s="45" t="s">
        <v>102</v>
      </c>
      <c r="Q17" s="47">
        <v>1.5</v>
      </c>
      <c r="R17" s="48" t="s">
        <v>104</v>
      </c>
      <c r="S17" s="49">
        <v>4</v>
      </c>
      <c r="T17" s="47">
        <f>Q17*S17</f>
        <v>6</v>
      </c>
      <c r="U17" s="7" t="s">
        <v>105</v>
      </c>
      <c r="V17" s="14" t="s">
        <v>106</v>
      </c>
    </row>
    <row r="18" spans="1:28" ht="19.5" customHeight="1" x14ac:dyDescent="0.25">
      <c r="A18" s="6">
        <f t="shared" si="0"/>
        <v>6</v>
      </c>
      <c r="B18" s="56">
        <v>43679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8" t="s">
        <v>59</v>
      </c>
      <c r="O18" s="41">
        <v>0</v>
      </c>
      <c r="P18" s="45" t="s">
        <v>107</v>
      </c>
      <c r="Q18" s="47">
        <v>1</v>
      </c>
      <c r="R18" s="48" t="s">
        <v>104</v>
      </c>
      <c r="S18" s="50">
        <v>7</v>
      </c>
      <c r="T18" s="47">
        <f>Q18*S18</f>
        <v>7</v>
      </c>
      <c r="U18" s="7" t="s">
        <v>105</v>
      </c>
      <c r="V18" s="14" t="s">
        <v>106</v>
      </c>
    </row>
    <row r="19" spans="1:28" ht="15" customHeight="1" x14ac:dyDescent="0.25">
      <c r="A19" s="6">
        <f t="shared" si="0"/>
        <v>7</v>
      </c>
      <c r="B19" s="56">
        <v>43679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8" t="s">
        <v>59</v>
      </c>
      <c r="O19" s="41">
        <v>0</v>
      </c>
      <c r="P19" s="45" t="s">
        <v>108</v>
      </c>
      <c r="Q19" s="47">
        <v>3.2001900000000001</v>
      </c>
      <c r="R19" s="48" t="s">
        <v>32</v>
      </c>
      <c r="S19" s="51">
        <v>1</v>
      </c>
      <c r="T19" s="47">
        <v>3.2001900000000001</v>
      </c>
      <c r="U19" s="7" t="s">
        <v>109</v>
      </c>
      <c r="V19" s="14" t="s">
        <v>110</v>
      </c>
      <c r="W19" s="2"/>
      <c r="X19" s="1"/>
      <c r="Y19" s="1"/>
      <c r="Z19" s="1"/>
      <c r="AA19" s="1"/>
      <c r="AB19" s="1"/>
    </row>
    <row r="20" spans="1:28" ht="15" customHeight="1" x14ac:dyDescent="0.25">
      <c r="A20" s="6">
        <f t="shared" si="0"/>
        <v>8</v>
      </c>
      <c r="B20" s="56">
        <v>43679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8" t="s">
        <v>59</v>
      </c>
      <c r="O20" s="41">
        <v>0</v>
      </c>
      <c r="P20" s="45" t="s">
        <v>111</v>
      </c>
      <c r="Q20" s="47">
        <v>2.2999999999999998</v>
      </c>
      <c r="R20" s="48" t="s">
        <v>32</v>
      </c>
      <c r="S20" s="51">
        <v>1</v>
      </c>
      <c r="T20" s="47">
        <f t="shared" ref="T20:T97" si="1">Q20*S20</f>
        <v>2.2999999999999998</v>
      </c>
      <c r="U20" s="7" t="s">
        <v>112</v>
      </c>
      <c r="V20" s="14" t="s">
        <v>113</v>
      </c>
      <c r="W20" s="2"/>
      <c r="X20" s="1"/>
      <c r="Y20" s="1"/>
      <c r="Z20" s="1"/>
      <c r="AA20" s="1"/>
      <c r="AB20" s="1"/>
    </row>
    <row r="21" spans="1:28" x14ac:dyDescent="0.25">
      <c r="A21" s="6">
        <f t="shared" si="0"/>
        <v>9</v>
      </c>
      <c r="B21" s="56">
        <v>43681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8" t="s">
        <v>59</v>
      </c>
      <c r="O21" s="41">
        <v>0</v>
      </c>
      <c r="P21" s="45" t="s">
        <v>114</v>
      </c>
      <c r="Q21" s="47">
        <v>0.32</v>
      </c>
      <c r="R21" s="48" t="s">
        <v>32</v>
      </c>
      <c r="S21" s="51">
        <v>2</v>
      </c>
      <c r="T21" s="47">
        <f t="shared" si="1"/>
        <v>0.64</v>
      </c>
      <c r="U21" s="7" t="s">
        <v>115</v>
      </c>
      <c r="V21" s="14" t="s">
        <v>116</v>
      </c>
      <c r="W21" s="2"/>
      <c r="X21" s="1"/>
      <c r="Y21" s="1"/>
      <c r="Z21" s="1"/>
      <c r="AA21" s="1"/>
      <c r="AB21" s="1"/>
    </row>
    <row r="22" spans="1:28" ht="15" customHeight="1" x14ac:dyDescent="0.25">
      <c r="A22" s="6">
        <f t="shared" si="0"/>
        <v>10</v>
      </c>
      <c r="B22" s="56">
        <v>43682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8" t="s">
        <v>59</v>
      </c>
      <c r="O22" s="41">
        <v>0</v>
      </c>
      <c r="P22" s="45" t="s">
        <v>102</v>
      </c>
      <c r="Q22" s="47">
        <v>1.5</v>
      </c>
      <c r="R22" s="48" t="s">
        <v>104</v>
      </c>
      <c r="S22" s="51">
        <v>2</v>
      </c>
      <c r="T22" s="47">
        <f t="shared" si="1"/>
        <v>3</v>
      </c>
      <c r="U22" s="7" t="s">
        <v>105</v>
      </c>
      <c r="V22" s="14" t="s">
        <v>117</v>
      </c>
      <c r="W22" s="2"/>
      <c r="X22" s="1"/>
      <c r="Y22" s="1"/>
      <c r="Z22" s="1"/>
      <c r="AA22" s="1"/>
      <c r="AB22" s="1"/>
    </row>
    <row r="23" spans="1:28" x14ac:dyDescent="0.25">
      <c r="A23" s="6">
        <f t="shared" si="0"/>
        <v>11</v>
      </c>
      <c r="B23" s="56">
        <v>43682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8" t="s">
        <v>59</v>
      </c>
      <c r="O23" s="41">
        <v>0</v>
      </c>
      <c r="P23" s="45" t="s">
        <v>107</v>
      </c>
      <c r="Q23" s="47">
        <v>1.2</v>
      </c>
      <c r="R23" s="48" t="s">
        <v>104</v>
      </c>
      <c r="S23" s="51">
        <v>4</v>
      </c>
      <c r="T23" s="47">
        <f t="shared" si="1"/>
        <v>4.8</v>
      </c>
      <c r="U23" s="7" t="s">
        <v>105</v>
      </c>
      <c r="V23" s="14" t="s">
        <v>117</v>
      </c>
      <c r="W23" s="2"/>
      <c r="X23" s="1"/>
      <c r="Y23" s="1"/>
      <c r="Z23" s="1"/>
      <c r="AA23" s="1"/>
      <c r="AB23" s="1"/>
    </row>
    <row r="24" spans="1:28" x14ac:dyDescent="0.25">
      <c r="A24" s="6">
        <f t="shared" si="0"/>
        <v>12</v>
      </c>
      <c r="B24" s="56">
        <v>43684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8" t="s">
        <v>59</v>
      </c>
      <c r="O24" s="41">
        <v>0</v>
      </c>
      <c r="P24" s="45" t="s">
        <v>102</v>
      </c>
      <c r="Q24" s="47">
        <v>1.2</v>
      </c>
      <c r="R24" s="48" t="s">
        <v>104</v>
      </c>
      <c r="S24" s="51">
        <v>4</v>
      </c>
      <c r="T24" s="47">
        <f t="shared" si="1"/>
        <v>4.8</v>
      </c>
      <c r="U24" s="7" t="s">
        <v>105</v>
      </c>
      <c r="V24" s="14" t="s">
        <v>118</v>
      </c>
      <c r="W24" s="3"/>
      <c r="X24" s="1"/>
      <c r="Y24" s="1"/>
      <c r="Z24" s="1"/>
      <c r="AA24" s="1"/>
      <c r="AB24" s="1"/>
    </row>
    <row r="25" spans="1:28" x14ac:dyDescent="0.25">
      <c r="A25" s="6">
        <f t="shared" si="0"/>
        <v>13</v>
      </c>
      <c r="B25" s="56">
        <v>43684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8" t="s">
        <v>59</v>
      </c>
      <c r="O25" s="41">
        <v>1</v>
      </c>
      <c r="P25" s="45" t="s">
        <v>107</v>
      </c>
      <c r="Q25" s="47">
        <v>1</v>
      </c>
      <c r="R25" s="48" t="s">
        <v>104</v>
      </c>
      <c r="S25" s="51">
        <v>4</v>
      </c>
      <c r="T25" s="47">
        <f t="shared" si="1"/>
        <v>4</v>
      </c>
      <c r="U25" s="7" t="s">
        <v>105</v>
      </c>
      <c r="V25" s="14" t="s">
        <v>218</v>
      </c>
      <c r="W25" s="3"/>
      <c r="X25" s="1"/>
      <c r="Y25" s="1"/>
      <c r="Z25" s="1"/>
      <c r="AA25" s="1"/>
      <c r="AB25" s="1"/>
    </row>
    <row r="26" spans="1:28" ht="19.5" customHeight="1" x14ac:dyDescent="0.25">
      <c r="A26" s="6">
        <f t="shared" si="0"/>
        <v>14</v>
      </c>
      <c r="B26" s="56">
        <v>43684</v>
      </c>
      <c r="C26" s="57">
        <v>0</v>
      </c>
      <c r="D26" s="57">
        <v>0</v>
      </c>
      <c r="E26" s="57">
        <v>0</v>
      </c>
      <c r="F26" s="57">
        <v>0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7">
        <v>0</v>
      </c>
      <c r="N26" s="58" t="s">
        <v>59</v>
      </c>
      <c r="O26" s="41">
        <v>0</v>
      </c>
      <c r="P26" s="45" t="s">
        <v>107</v>
      </c>
      <c r="Q26" s="47">
        <v>1</v>
      </c>
      <c r="R26" s="48" t="s">
        <v>104</v>
      </c>
      <c r="S26" s="51">
        <v>6</v>
      </c>
      <c r="T26" s="47">
        <f t="shared" si="1"/>
        <v>6</v>
      </c>
      <c r="U26" s="7" t="s">
        <v>105</v>
      </c>
      <c r="V26" s="14" t="s">
        <v>118</v>
      </c>
      <c r="W26" s="2"/>
      <c r="X26" s="1"/>
      <c r="Y26" s="1"/>
      <c r="Z26" s="1"/>
      <c r="AA26" s="1"/>
      <c r="AB26" s="1"/>
    </row>
    <row r="27" spans="1:28" ht="15" customHeight="1" x14ac:dyDescent="0.25">
      <c r="A27" s="6">
        <f t="shared" si="0"/>
        <v>15</v>
      </c>
      <c r="B27" s="56">
        <v>43686</v>
      </c>
      <c r="C27" s="57">
        <v>0</v>
      </c>
      <c r="D27" s="57"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8" t="s">
        <v>59</v>
      </c>
      <c r="O27" s="41">
        <v>0</v>
      </c>
      <c r="P27" s="45" t="s">
        <v>102</v>
      </c>
      <c r="Q27" s="47">
        <v>1.3</v>
      </c>
      <c r="R27" s="48" t="s">
        <v>104</v>
      </c>
      <c r="S27" s="51">
        <v>4</v>
      </c>
      <c r="T27" s="47">
        <f t="shared" si="1"/>
        <v>5.2</v>
      </c>
      <c r="U27" s="7" t="s">
        <v>105</v>
      </c>
      <c r="V27" s="14" t="s">
        <v>119</v>
      </c>
      <c r="W27" s="2"/>
      <c r="X27" s="1"/>
      <c r="Y27" s="1"/>
      <c r="Z27" s="1"/>
      <c r="AA27" s="1"/>
      <c r="AB27" s="1"/>
    </row>
    <row r="28" spans="1:28" ht="15" customHeight="1" x14ac:dyDescent="0.25">
      <c r="A28" s="6">
        <f t="shared" si="0"/>
        <v>16</v>
      </c>
      <c r="B28" s="56">
        <v>43686</v>
      </c>
      <c r="C28" s="57">
        <v>0</v>
      </c>
      <c r="D28" s="57"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8" t="s">
        <v>59</v>
      </c>
      <c r="O28" s="41">
        <v>0</v>
      </c>
      <c r="P28" s="45" t="s">
        <v>107</v>
      </c>
      <c r="Q28" s="47">
        <v>0.6</v>
      </c>
      <c r="R28" s="48" t="s">
        <v>104</v>
      </c>
      <c r="S28" s="51">
        <v>10</v>
      </c>
      <c r="T28" s="47">
        <f t="shared" si="1"/>
        <v>6</v>
      </c>
      <c r="U28" s="7" t="s">
        <v>105</v>
      </c>
      <c r="V28" s="14" t="s">
        <v>119</v>
      </c>
      <c r="W28" s="2"/>
      <c r="X28" s="1"/>
      <c r="Y28" s="1"/>
      <c r="Z28" s="1"/>
      <c r="AA28" s="1"/>
      <c r="AB28" s="1"/>
    </row>
    <row r="29" spans="1:28" ht="15" customHeight="1" x14ac:dyDescent="0.25">
      <c r="A29" s="6">
        <f t="shared" si="0"/>
        <v>17</v>
      </c>
      <c r="B29" s="56">
        <v>43679</v>
      </c>
      <c r="C29" s="57">
        <v>0</v>
      </c>
      <c r="D29" s="57"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8" t="s">
        <v>59</v>
      </c>
      <c r="O29" s="41">
        <v>0</v>
      </c>
      <c r="P29" s="45" t="s">
        <v>120</v>
      </c>
      <c r="Q29" s="47">
        <v>6.5000000000000002E-2</v>
      </c>
      <c r="R29" s="48" t="s">
        <v>32</v>
      </c>
      <c r="S29" s="51">
        <v>2</v>
      </c>
      <c r="T29" s="47">
        <f t="shared" si="1"/>
        <v>0.13</v>
      </c>
      <c r="U29" s="14" t="s">
        <v>121</v>
      </c>
      <c r="V29" s="14" t="s">
        <v>122</v>
      </c>
      <c r="W29" s="2"/>
      <c r="X29" s="1"/>
      <c r="Y29" s="1"/>
      <c r="Z29" s="1"/>
      <c r="AA29" s="1"/>
      <c r="AB29" s="1"/>
    </row>
    <row r="30" spans="1:28" ht="30.75" customHeight="1" x14ac:dyDescent="0.25">
      <c r="A30" s="6">
        <f t="shared" si="0"/>
        <v>18</v>
      </c>
      <c r="B30" s="56">
        <v>43684</v>
      </c>
      <c r="C30" s="57">
        <v>0</v>
      </c>
      <c r="D30" s="57">
        <v>0</v>
      </c>
      <c r="E30" s="57">
        <v>0</v>
      </c>
      <c r="F30" s="57">
        <v>0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57">
        <v>0</v>
      </c>
      <c r="M30" s="57">
        <v>0</v>
      </c>
      <c r="N30" s="58" t="s">
        <v>59</v>
      </c>
      <c r="O30" s="41">
        <v>0</v>
      </c>
      <c r="P30" s="22" t="s">
        <v>123</v>
      </c>
      <c r="Q30" s="8">
        <v>0.5</v>
      </c>
      <c r="R30" s="12" t="s">
        <v>32</v>
      </c>
      <c r="S30" s="13">
        <v>1</v>
      </c>
      <c r="T30" s="47">
        <f t="shared" si="1"/>
        <v>0.5</v>
      </c>
      <c r="U30" s="14" t="s">
        <v>124</v>
      </c>
      <c r="V30" s="14" t="s">
        <v>125</v>
      </c>
      <c r="W30" s="2"/>
      <c r="X30" s="1"/>
      <c r="Y30" s="1"/>
      <c r="Z30" s="1"/>
      <c r="AA30" s="1"/>
      <c r="AB30" s="1"/>
    </row>
    <row r="31" spans="1:28" ht="15" customHeight="1" x14ac:dyDescent="0.25">
      <c r="A31" s="6">
        <f t="shared" si="0"/>
        <v>19</v>
      </c>
      <c r="B31" s="56">
        <v>43685</v>
      </c>
      <c r="C31" s="57">
        <v>0</v>
      </c>
      <c r="D31" s="57">
        <v>0</v>
      </c>
      <c r="E31" s="57">
        <v>0</v>
      </c>
      <c r="F31" s="57">
        <v>0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57">
        <v>0</v>
      </c>
      <c r="M31" s="57">
        <v>0</v>
      </c>
      <c r="N31" s="58" t="s">
        <v>59</v>
      </c>
      <c r="O31" s="41">
        <v>0</v>
      </c>
      <c r="P31" s="22" t="s">
        <v>126</v>
      </c>
      <c r="Q31" s="8">
        <v>0.5</v>
      </c>
      <c r="R31" s="12" t="s">
        <v>32</v>
      </c>
      <c r="S31" s="13">
        <v>1</v>
      </c>
      <c r="T31" s="47">
        <f t="shared" si="1"/>
        <v>0.5</v>
      </c>
      <c r="U31" s="7" t="s">
        <v>109</v>
      </c>
      <c r="V31" s="14" t="s">
        <v>129</v>
      </c>
      <c r="W31" s="2"/>
      <c r="X31" s="1"/>
      <c r="Y31" s="1"/>
      <c r="Z31" s="1"/>
      <c r="AA31" s="1"/>
      <c r="AB31" s="1"/>
    </row>
    <row r="32" spans="1:28" ht="15" customHeight="1" x14ac:dyDescent="0.25">
      <c r="A32" s="6">
        <f t="shared" si="0"/>
        <v>20</v>
      </c>
      <c r="B32" s="56">
        <v>43685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8" t="s">
        <v>59</v>
      </c>
      <c r="O32" s="41">
        <v>0</v>
      </c>
      <c r="P32" s="22" t="s">
        <v>127</v>
      </c>
      <c r="Q32" s="8">
        <v>0.38</v>
      </c>
      <c r="R32" s="12" t="s">
        <v>32</v>
      </c>
      <c r="S32" s="13">
        <v>1</v>
      </c>
      <c r="T32" s="47">
        <f t="shared" si="1"/>
        <v>0.38</v>
      </c>
      <c r="U32" s="7" t="s">
        <v>109</v>
      </c>
      <c r="V32" s="14" t="s">
        <v>129</v>
      </c>
      <c r="W32" s="2"/>
      <c r="X32" s="1"/>
      <c r="Y32" s="1"/>
      <c r="Z32" s="1"/>
      <c r="AA32" s="1"/>
      <c r="AB32" s="1"/>
    </row>
    <row r="33" spans="1:28" ht="15" customHeight="1" x14ac:dyDescent="0.25">
      <c r="A33" s="6">
        <f t="shared" si="0"/>
        <v>21</v>
      </c>
      <c r="B33" s="56">
        <v>43685</v>
      </c>
      <c r="C33" s="57">
        <v>0</v>
      </c>
      <c r="D33" s="57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8" t="s">
        <v>59</v>
      </c>
      <c r="O33" s="41">
        <v>0</v>
      </c>
      <c r="P33" s="22" t="s">
        <v>128</v>
      </c>
      <c r="Q33" s="8">
        <v>0.43</v>
      </c>
      <c r="R33" s="12" t="s">
        <v>34</v>
      </c>
      <c r="S33" s="13">
        <v>1</v>
      </c>
      <c r="T33" s="47">
        <f t="shared" si="1"/>
        <v>0.43</v>
      </c>
      <c r="U33" s="7" t="s">
        <v>109</v>
      </c>
      <c r="V33" s="14" t="s">
        <v>129</v>
      </c>
      <c r="W33" s="2"/>
      <c r="X33" s="1"/>
      <c r="Y33" s="1"/>
      <c r="Z33" s="1"/>
      <c r="AA33" s="1"/>
      <c r="AB33" s="1"/>
    </row>
    <row r="34" spans="1:28" ht="19.5" customHeight="1" x14ac:dyDescent="0.25">
      <c r="A34" s="6">
        <f t="shared" si="0"/>
        <v>22</v>
      </c>
      <c r="B34" s="56">
        <v>43685</v>
      </c>
      <c r="C34" s="57">
        <v>0</v>
      </c>
      <c r="D34" s="57"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8" t="s">
        <v>59</v>
      </c>
      <c r="O34" s="41">
        <v>0</v>
      </c>
      <c r="P34" s="22" t="s">
        <v>130</v>
      </c>
      <c r="Q34" s="8">
        <v>0.27</v>
      </c>
      <c r="R34" s="12" t="s">
        <v>32</v>
      </c>
      <c r="S34" s="13">
        <v>1</v>
      </c>
      <c r="T34" s="47">
        <f t="shared" si="1"/>
        <v>0.27</v>
      </c>
      <c r="U34" s="14" t="s">
        <v>131</v>
      </c>
      <c r="V34" s="14" t="s">
        <v>132</v>
      </c>
      <c r="W34" s="2"/>
      <c r="X34" s="1"/>
      <c r="Y34" s="1"/>
      <c r="Z34" s="1"/>
      <c r="AA34" s="1"/>
      <c r="AB34" s="1"/>
    </row>
    <row r="35" spans="1:28" ht="15" customHeight="1" x14ac:dyDescent="0.25">
      <c r="A35" s="6">
        <f t="shared" si="0"/>
        <v>23</v>
      </c>
      <c r="B35" s="56">
        <v>43685</v>
      </c>
      <c r="C35" s="57">
        <v>0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8" t="s">
        <v>59</v>
      </c>
      <c r="O35" s="41">
        <v>0</v>
      </c>
      <c r="P35" s="22" t="s">
        <v>133</v>
      </c>
      <c r="Q35" s="8">
        <v>2.62</v>
      </c>
      <c r="R35" s="12" t="s">
        <v>34</v>
      </c>
      <c r="S35" s="13">
        <v>1</v>
      </c>
      <c r="T35" s="47">
        <f t="shared" si="1"/>
        <v>2.62</v>
      </c>
      <c r="U35" s="14" t="s">
        <v>131</v>
      </c>
      <c r="V35" s="14" t="s">
        <v>132</v>
      </c>
      <c r="W35" s="2"/>
      <c r="X35" s="1"/>
      <c r="Y35" s="1"/>
      <c r="Z35" s="1"/>
      <c r="AA35" s="1"/>
      <c r="AB35" s="1"/>
    </row>
    <row r="36" spans="1:28" ht="15" customHeight="1" x14ac:dyDescent="0.25">
      <c r="A36" s="6">
        <f t="shared" si="0"/>
        <v>24</v>
      </c>
      <c r="B36" s="56">
        <v>43689</v>
      </c>
      <c r="C36" s="57">
        <v>0</v>
      </c>
      <c r="D36" s="57">
        <v>0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8" t="s">
        <v>59</v>
      </c>
      <c r="O36" s="41">
        <v>0</v>
      </c>
      <c r="P36" s="22" t="s">
        <v>134</v>
      </c>
      <c r="Q36" s="8">
        <v>1.5</v>
      </c>
      <c r="R36" s="12" t="s">
        <v>104</v>
      </c>
      <c r="S36" s="13">
        <v>2</v>
      </c>
      <c r="T36" s="47">
        <f t="shared" si="1"/>
        <v>3</v>
      </c>
      <c r="U36" s="7" t="s">
        <v>105</v>
      </c>
      <c r="V36" s="14" t="s">
        <v>135</v>
      </c>
      <c r="W36" s="2"/>
      <c r="X36" s="1"/>
      <c r="Y36" s="1"/>
      <c r="Z36" s="1"/>
      <c r="AA36" s="1"/>
      <c r="AB36" s="1"/>
    </row>
    <row r="37" spans="1:28" ht="15" customHeight="1" x14ac:dyDescent="0.25">
      <c r="A37" s="6">
        <f t="shared" si="0"/>
        <v>25</v>
      </c>
      <c r="B37" s="56">
        <v>43689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8" t="s">
        <v>59</v>
      </c>
      <c r="O37" s="41">
        <v>0</v>
      </c>
      <c r="P37" s="22" t="s">
        <v>136</v>
      </c>
      <c r="Q37" s="8">
        <v>0.38</v>
      </c>
      <c r="R37" s="12" t="s">
        <v>137</v>
      </c>
      <c r="S37" s="13">
        <v>2</v>
      </c>
      <c r="T37" s="47">
        <f t="shared" si="1"/>
        <v>0.76</v>
      </c>
      <c r="U37" s="14" t="s">
        <v>138</v>
      </c>
      <c r="V37" s="14" t="s">
        <v>139</v>
      </c>
      <c r="W37" s="2"/>
      <c r="X37" s="1"/>
      <c r="Y37" s="1"/>
      <c r="Z37" s="1"/>
      <c r="AA37" s="1"/>
      <c r="AB37" s="1"/>
    </row>
    <row r="38" spans="1:28" ht="15" customHeight="1" x14ac:dyDescent="0.25">
      <c r="A38" s="6">
        <f t="shared" si="0"/>
        <v>26</v>
      </c>
      <c r="B38" s="56">
        <v>43689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8" t="s">
        <v>59</v>
      </c>
      <c r="O38" s="41">
        <v>0</v>
      </c>
      <c r="P38" s="22" t="s">
        <v>140</v>
      </c>
      <c r="Q38" s="8">
        <v>0.37</v>
      </c>
      <c r="R38" s="12" t="s">
        <v>32</v>
      </c>
      <c r="S38" s="44">
        <v>1</v>
      </c>
      <c r="T38" s="47">
        <f t="shared" si="1"/>
        <v>0.37</v>
      </c>
      <c r="U38" s="14" t="s">
        <v>138</v>
      </c>
      <c r="V38" s="14" t="s">
        <v>139</v>
      </c>
      <c r="W38" s="2"/>
      <c r="X38" s="1"/>
      <c r="Y38" s="1"/>
      <c r="Z38" s="1"/>
      <c r="AA38" s="1"/>
      <c r="AB38" s="1"/>
    </row>
    <row r="39" spans="1:28" ht="15" customHeight="1" x14ac:dyDescent="0.25">
      <c r="A39" s="6">
        <f t="shared" si="0"/>
        <v>27</v>
      </c>
      <c r="B39" s="56">
        <v>43684</v>
      </c>
      <c r="C39" s="57">
        <v>0</v>
      </c>
      <c r="D39" s="57"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8" t="s">
        <v>59</v>
      </c>
      <c r="O39" s="41">
        <v>0</v>
      </c>
      <c r="P39" s="22" t="s">
        <v>141</v>
      </c>
      <c r="Q39" s="8">
        <v>0.32</v>
      </c>
      <c r="R39" s="12" t="s">
        <v>32</v>
      </c>
      <c r="S39" s="13">
        <v>1</v>
      </c>
      <c r="T39" s="47">
        <f t="shared" si="1"/>
        <v>0.32</v>
      </c>
      <c r="U39" s="14" t="s">
        <v>142</v>
      </c>
      <c r="V39" s="14" t="s">
        <v>143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6">
        <f t="shared" si="0"/>
        <v>28</v>
      </c>
      <c r="B40" s="56">
        <v>43691</v>
      </c>
      <c r="C40" s="57">
        <v>0</v>
      </c>
      <c r="D40" s="57"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7">
        <v>0</v>
      </c>
      <c r="N40" s="58" t="s">
        <v>59</v>
      </c>
      <c r="O40" s="41">
        <v>0</v>
      </c>
      <c r="P40" s="22" t="s">
        <v>144</v>
      </c>
      <c r="Q40" s="8">
        <v>0.11</v>
      </c>
      <c r="R40" s="12" t="s">
        <v>32</v>
      </c>
      <c r="S40" s="13">
        <v>1</v>
      </c>
      <c r="T40" s="47">
        <f t="shared" si="1"/>
        <v>0.11</v>
      </c>
      <c r="U40" s="14" t="s">
        <v>146</v>
      </c>
      <c r="V40" s="14" t="s">
        <v>147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6">
        <f t="shared" si="0"/>
        <v>29</v>
      </c>
      <c r="B41" s="56">
        <v>43691</v>
      </c>
      <c r="C41" s="57">
        <v>0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7">
        <v>0</v>
      </c>
      <c r="N41" s="58" t="s">
        <v>59</v>
      </c>
      <c r="O41" s="41">
        <v>0</v>
      </c>
      <c r="P41" s="22" t="s">
        <v>145</v>
      </c>
      <c r="Q41" s="8">
        <v>4.4999999999999998E-2</v>
      </c>
      <c r="R41" s="12" t="s">
        <v>32</v>
      </c>
      <c r="S41" s="13">
        <v>1</v>
      </c>
      <c r="T41" s="47">
        <f t="shared" si="1"/>
        <v>4.4999999999999998E-2</v>
      </c>
      <c r="U41" s="14" t="s">
        <v>146</v>
      </c>
      <c r="V41" s="14" t="s">
        <v>147</v>
      </c>
      <c r="W41" s="2"/>
      <c r="X41" s="1"/>
      <c r="Y41" s="1"/>
      <c r="Z41" s="1"/>
      <c r="AA41" s="1"/>
      <c r="AB41" s="1"/>
    </row>
    <row r="42" spans="1:28" ht="16.5" customHeight="1" x14ac:dyDescent="0.25">
      <c r="A42" s="6">
        <f t="shared" si="0"/>
        <v>30</v>
      </c>
      <c r="B42" s="56">
        <v>43691</v>
      </c>
      <c r="C42" s="57">
        <v>0</v>
      </c>
      <c r="D42" s="57"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7">
        <v>0</v>
      </c>
      <c r="N42" s="58" t="s">
        <v>59</v>
      </c>
      <c r="O42" s="41">
        <v>0</v>
      </c>
      <c r="P42" s="22" t="s">
        <v>148</v>
      </c>
      <c r="Q42" s="8">
        <v>6.12</v>
      </c>
      <c r="R42" s="12" t="s">
        <v>32</v>
      </c>
      <c r="S42" s="13">
        <v>1</v>
      </c>
      <c r="T42" s="47">
        <f t="shared" si="1"/>
        <v>6.12</v>
      </c>
      <c r="U42" s="14" t="s">
        <v>151</v>
      </c>
      <c r="V42" s="14" t="s">
        <v>152</v>
      </c>
      <c r="W42" s="2"/>
      <c r="X42" s="1"/>
      <c r="Y42" s="1"/>
      <c r="Z42" s="1"/>
      <c r="AA42" s="1"/>
      <c r="AB42" s="1"/>
    </row>
    <row r="43" spans="1:28" ht="22.5" customHeight="1" x14ac:dyDescent="0.25">
      <c r="A43" s="6">
        <f t="shared" si="0"/>
        <v>31</v>
      </c>
      <c r="B43" s="56">
        <v>43691</v>
      </c>
      <c r="C43" s="57">
        <v>0</v>
      </c>
      <c r="D43" s="57"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8" t="s">
        <v>59</v>
      </c>
      <c r="O43" s="41">
        <v>0</v>
      </c>
      <c r="P43" s="22" t="s">
        <v>149</v>
      </c>
      <c r="Q43" s="8">
        <v>1.365</v>
      </c>
      <c r="R43" s="12" t="s">
        <v>32</v>
      </c>
      <c r="S43" s="13">
        <v>1</v>
      </c>
      <c r="T43" s="47">
        <f t="shared" si="1"/>
        <v>1.365</v>
      </c>
      <c r="U43" s="14" t="s">
        <v>151</v>
      </c>
      <c r="V43" s="14" t="s">
        <v>152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6">
        <f t="shared" si="0"/>
        <v>32</v>
      </c>
      <c r="B44" s="56">
        <v>43691</v>
      </c>
      <c r="C44" s="57">
        <v>0</v>
      </c>
      <c r="D44" s="57"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8" t="s">
        <v>59</v>
      </c>
      <c r="O44" s="41">
        <v>0</v>
      </c>
      <c r="P44" s="22" t="s">
        <v>150</v>
      </c>
      <c r="Q44" s="8">
        <v>0.74099999999999999</v>
      </c>
      <c r="R44" s="12" t="s">
        <v>32</v>
      </c>
      <c r="S44" s="13">
        <v>1</v>
      </c>
      <c r="T44" s="47">
        <f t="shared" si="1"/>
        <v>0.74099999999999999</v>
      </c>
      <c r="U44" s="14" t="s">
        <v>151</v>
      </c>
      <c r="V44" s="14" t="s">
        <v>152</v>
      </c>
      <c r="W44" s="2"/>
      <c r="X44" s="1"/>
      <c r="Y44" s="1"/>
      <c r="Z44" s="1"/>
      <c r="AA44" s="1"/>
      <c r="AB44" s="1"/>
    </row>
    <row r="45" spans="1:28" ht="18" customHeight="1" x14ac:dyDescent="0.25">
      <c r="A45" s="6">
        <f t="shared" si="0"/>
        <v>33</v>
      </c>
      <c r="B45" s="62">
        <v>43683</v>
      </c>
      <c r="C45" s="57">
        <v>0</v>
      </c>
      <c r="D45" s="57">
        <v>0</v>
      </c>
      <c r="E45" s="57">
        <v>0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8" t="s">
        <v>59</v>
      </c>
      <c r="O45" s="41">
        <v>0</v>
      </c>
      <c r="P45" s="22" t="s">
        <v>153</v>
      </c>
      <c r="Q45" s="8">
        <v>0.15</v>
      </c>
      <c r="R45" s="12" t="s">
        <v>32</v>
      </c>
      <c r="S45" s="13">
        <v>1</v>
      </c>
      <c r="T45" s="47">
        <f t="shared" si="1"/>
        <v>0.15</v>
      </c>
      <c r="U45" s="14" t="s">
        <v>194</v>
      </c>
      <c r="V45" s="14" t="s">
        <v>154</v>
      </c>
      <c r="W45" s="2"/>
      <c r="X45" s="1"/>
      <c r="Y45" s="1"/>
      <c r="Z45" s="1"/>
      <c r="AA45" s="1"/>
      <c r="AB45" s="1"/>
    </row>
    <row r="46" spans="1:28" ht="19.5" customHeight="1" x14ac:dyDescent="0.25">
      <c r="A46" s="6">
        <f t="shared" si="0"/>
        <v>34</v>
      </c>
      <c r="B46" s="62">
        <v>43690</v>
      </c>
      <c r="C46" s="57">
        <v>0</v>
      </c>
      <c r="D46" s="57">
        <v>0</v>
      </c>
      <c r="E46" s="57">
        <v>0</v>
      </c>
      <c r="F46" s="57">
        <v>0</v>
      </c>
      <c r="G46" s="57">
        <v>0</v>
      </c>
      <c r="H46" s="57">
        <v>0</v>
      </c>
      <c r="I46" s="57">
        <v>0</v>
      </c>
      <c r="J46" s="57">
        <v>0</v>
      </c>
      <c r="K46" s="57">
        <v>0</v>
      </c>
      <c r="L46" s="57">
        <v>0</v>
      </c>
      <c r="M46" s="57">
        <v>0</v>
      </c>
      <c r="N46" s="58" t="s">
        <v>59</v>
      </c>
      <c r="O46" s="41">
        <v>0</v>
      </c>
      <c r="P46" s="22" t="s">
        <v>155</v>
      </c>
      <c r="Q46" s="8">
        <v>1.19</v>
      </c>
      <c r="R46" s="12" t="s">
        <v>32</v>
      </c>
      <c r="S46" s="13">
        <v>1</v>
      </c>
      <c r="T46" s="47">
        <f t="shared" si="1"/>
        <v>1.19</v>
      </c>
      <c r="U46" s="14" t="s">
        <v>157</v>
      </c>
      <c r="V46" s="14" t="s">
        <v>158</v>
      </c>
      <c r="W46" s="2"/>
      <c r="X46" s="1"/>
      <c r="Y46" s="1"/>
      <c r="Z46" s="1"/>
      <c r="AA46" s="1"/>
      <c r="AB46" s="1"/>
    </row>
    <row r="47" spans="1:28" x14ac:dyDescent="0.25">
      <c r="A47" s="6">
        <f t="shared" si="0"/>
        <v>35</v>
      </c>
      <c r="B47" s="62">
        <v>43690</v>
      </c>
      <c r="C47" s="57">
        <v>0</v>
      </c>
      <c r="D47" s="57"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7">
        <v>0</v>
      </c>
      <c r="N47" s="58" t="s">
        <v>59</v>
      </c>
      <c r="O47" s="41">
        <v>0</v>
      </c>
      <c r="P47" s="22" t="s">
        <v>156</v>
      </c>
      <c r="Q47" s="8">
        <v>0.21</v>
      </c>
      <c r="R47" s="12" t="s">
        <v>32</v>
      </c>
      <c r="S47" s="13">
        <v>2</v>
      </c>
      <c r="T47" s="47">
        <f t="shared" si="1"/>
        <v>0.42</v>
      </c>
      <c r="U47" s="14" t="s">
        <v>157</v>
      </c>
      <c r="V47" s="14" t="s">
        <v>158</v>
      </c>
      <c r="W47" s="2"/>
      <c r="X47" s="1"/>
      <c r="Y47" s="1"/>
      <c r="Z47" s="1"/>
      <c r="AA47" s="1"/>
      <c r="AB47" s="1"/>
    </row>
    <row r="48" spans="1:28" ht="15.75" customHeight="1" x14ac:dyDescent="0.25">
      <c r="A48" s="6">
        <f t="shared" si="0"/>
        <v>36</v>
      </c>
      <c r="B48" s="62">
        <v>43686</v>
      </c>
      <c r="C48" s="57">
        <v>0</v>
      </c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0</v>
      </c>
      <c r="J48" s="57">
        <v>0</v>
      </c>
      <c r="K48" s="57">
        <v>0</v>
      </c>
      <c r="L48" s="57">
        <v>0</v>
      </c>
      <c r="M48" s="57">
        <v>0</v>
      </c>
      <c r="N48" s="58" t="s">
        <v>59</v>
      </c>
      <c r="O48" s="41">
        <v>0</v>
      </c>
      <c r="P48" s="22" t="s">
        <v>344</v>
      </c>
      <c r="Q48" s="8">
        <v>1.2</v>
      </c>
      <c r="R48" s="12" t="s">
        <v>32</v>
      </c>
      <c r="S48" s="13">
        <v>1</v>
      </c>
      <c r="T48" s="47">
        <f t="shared" si="1"/>
        <v>1.2</v>
      </c>
      <c r="U48" s="14" t="s">
        <v>159</v>
      </c>
      <c r="V48" s="14" t="s">
        <v>160</v>
      </c>
    </row>
    <row r="49" spans="1:22" x14ac:dyDescent="0.25">
      <c r="A49" s="6">
        <f t="shared" si="0"/>
        <v>37</v>
      </c>
      <c r="B49" s="62">
        <v>43691</v>
      </c>
      <c r="C49" s="57">
        <v>0</v>
      </c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8" t="s">
        <v>59</v>
      </c>
      <c r="O49" s="41">
        <v>0</v>
      </c>
      <c r="P49" s="22" t="s">
        <v>343</v>
      </c>
      <c r="Q49" s="8">
        <v>7.4999999999999997E-2</v>
      </c>
      <c r="R49" s="12" t="s">
        <v>32</v>
      </c>
      <c r="S49" s="13">
        <v>10</v>
      </c>
      <c r="T49" s="47">
        <f t="shared" si="1"/>
        <v>0.75</v>
      </c>
      <c r="U49" s="14" t="s">
        <v>138</v>
      </c>
      <c r="V49" s="14" t="s">
        <v>161</v>
      </c>
    </row>
    <row r="50" spans="1:22" ht="16.5" customHeight="1" x14ac:dyDescent="0.25">
      <c r="A50" s="6">
        <f t="shared" si="0"/>
        <v>38</v>
      </c>
      <c r="B50" s="62">
        <v>43692</v>
      </c>
      <c r="C50" s="57">
        <v>0</v>
      </c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8" t="s">
        <v>59</v>
      </c>
      <c r="O50" s="41">
        <v>0</v>
      </c>
      <c r="P50" s="27" t="s">
        <v>107</v>
      </c>
      <c r="Q50" s="8">
        <v>1.5</v>
      </c>
      <c r="R50" s="12" t="s">
        <v>104</v>
      </c>
      <c r="S50" s="50">
        <v>4</v>
      </c>
      <c r="T50" s="47">
        <f t="shared" si="1"/>
        <v>6</v>
      </c>
      <c r="U50" s="7" t="s">
        <v>105</v>
      </c>
      <c r="V50" s="14" t="s">
        <v>162</v>
      </c>
    </row>
    <row r="51" spans="1:22" ht="14.25" customHeight="1" x14ac:dyDescent="0.25">
      <c r="A51" s="6">
        <f t="shared" si="0"/>
        <v>39</v>
      </c>
      <c r="B51" s="62">
        <v>43696</v>
      </c>
      <c r="C51" s="57">
        <v>0</v>
      </c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8" t="s">
        <v>59</v>
      </c>
      <c r="O51" s="41">
        <v>0</v>
      </c>
      <c r="P51" s="22" t="s">
        <v>163</v>
      </c>
      <c r="Q51" s="8">
        <v>0.57999999999999996</v>
      </c>
      <c r="R51" s="12" t="s">
        <v>32</v>
      </c>
      <c r="S51" s="13">
        <v>2</v>
      </c>
      <c r="T51" s="47">
        <f t="shared" si="1"/>
        <v>1.1599999999999999</v>
      </c>
      <c r="U51" s="14" t="s">
        <v>166</v>
      </c>
      <c r="V51" s="14" t="s">
        <v>167</v>
      </c>
    </row>
    <row r="52" spans="1:22" x14ac:dyDescent="0.25">
      <c r="A52" s="6">
        <f t="shared" si="0"/>
        <v>40</v>
      </c>
      <c r="B52" s="62">
        <v>43696</v>
      </c>
      <c r="C52" s="57">
        <v>0</v>
      </c>
      <c r="D52" s="57">
        <v>0</v>
      </c>
      <c r="E52" s="57">
        <v>0</v>
      </c>
      <c r="F52" s="57">
        <v>0</v>
      </c>
      <c r="G52" s="57">
        <v>0</v>
      </c>
      <c r="H52" s="57">
        <v>0</v>
      </c>
      <c r="I52" s="57">
        <v>0</v>
      </c>
      <c r="J52" s="57">
        <v>0</v>
      </c>
      <c r="K52" s="57">
        <v>0</v>
      </c>
      <c r="L52" s="57">
        <v>0</v>
      </c>
      <c r="M52" s="57">
        <v>0</v>
      </c>
      <c r="N52" s="58" t="s">
        <v>59</v>
      </c>
      <c r="O52" s="41">
        <v>0</v>
      </c>
      <c r="P52" s="22" t="s">
        <v>164</v>
      </c>
      <c r="Q52" s="8">
        <v>4.7E-2</v>
      </c>
      <c r="R52" s="12" t="s">
        <v>103</v>
      </c>
      <c r="S52" s="13">
        <v>50</v>
      </c>
      <c r="T52" s="47">
        <f t="shared" si="1"/>
        <v>2.35</v>
      </c>
      <c r="U52" s="14" t="s">
        <v>166</v>
      </c>
      <c r="V52" s="14" t="s">
        <v>167</v>
      </c>
    </row>
    <row r="53" spans="1:22" ht="14.25" customHeight="1" x14ac:dyDescent="0.25">
      <c r="A53" s="6">
        <f t="shared" si="0"/>
        <v>41</v>
      </c>
      <c r="B53" s="62">
        <v>43696</v>
      </c>
      <c r="C53" s="57">
        <v>0</v>
      </c>
      <c r="D53" s="57">
        <v>0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7">
        <v>0</v>
      </c>
      <c r="K53" s="57">
        <v>0</v>
      </c>
      <c r="L53" s="57">
        <v>0</v>
      </c>
      <c r="M53" s="57">
        <v>0</v>
      </c>
      <c r="N53" s="58" t="s">
        <v>59</v>
      </c>
      <c r="O53" s="41">
        <v>0</v>
      </c>
      <c r="P53" s="22" t="s">
        <v>165</v>
      </c>
      <c r="Q53" s="8">
        <v>4.4999999999999998E-2</v>
      </c>
      <c r="R53" s="12" t="s">
        <v>32</v>
      </c>
      <c r="S53" s="13">
        <v>10</v>
      </c>
      <c r="T53" s="47">
        <f t="shared" si="1"/>
        <v>0.44999999999999996</v>
      </c>
      <c r="U53" s="14" t="s">
        <v>166</v>
      </c>
      <c r="V53" s="14" t="s">
        <v>167</v>
      </c>
    </row>
    <row r="54" spans="1:22" ht="16.5" customHeight="1" x14ac:dyDescent="0.25">
      <c r="A54" s="6">
        <f t="shared" si="0"/>
        <v>42</v>
      </c>
      <c r="B54" s="62">
        <v>43696</v>
      </c>
      <c r="C54" s="57">
        <v>0</v>
      </c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7">
        <v>0</v>
      </c>
      <c r="N54" s="58" t="s">
        <v>59</v>
      </c>
      <c r="O54" s="41">
        <v>0</v>
      </c>
      <c r="P54" s="22" t="s">
        <v>168</v>
      </c>
      <c r="Q54" s="8">
        <v>0.21</v>
      </c>
      <c r="R54" s="12" t="s">
        <v>32</v>
      </c>
      <c r="S54" s="13">
        <v>1</v>
      </c>
      <c r="T54" s="47">
        <f t="shared" si="1"/>
        <v>0.21</v>
      </c>
      <c r="U54" s="14" t="s">
        <v>166</v>
      </c>
      <c r="V54" s="14" t="s">
        <v>177</v>
      </c>
    </row>
    <row r="55" spans="1:22" x14ac:dyDescent="0.25">
      <c r="A55" s="6">
        <f t="shared" si="0"/>
        <v>43</v>
      </c>
      <c r="B55" s="62">
        <v>43696</v>
      </c>
      <c r="C55" s="57">
        <v>0</v>
      </c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8" t="s">
        <v>59</v>
      </c>
      <c r="O55" s="41">
        <v>0</v>
      </c>
      <c r="P55" s="22" t="s">
        <v>169</v>
      </c>
      <c r="Q55" s="8">
        <v>5.0000000000000001E-3</v>
      </c>
      <c r="R55" s="12" t="s">
        <v>32</v>
      </c>
      <c r="S55" s="13">
        <v>20</v>
      </c>
      <c r="T55" s="47">
        <f t="shared" si="1"/>
        <v>0.1</v>
      </c>
      <c r="U55" s="14" t="s">
        <v>166</v>
      </c>
      <c r="V55" s="14" t="s">
        <v>177</v>
      </c>
    </row>
    <row r="56" spans="1:22" x14ac:dyDescent="0.25">
      <c r="A56" s="6">
        <f t="shared" si="0"/>
        <v>44</v>
      </c>
      <c r="B56" s="62">
        <v>43696</v>
      </c>
      <c r="C56" s="57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8" t="s">
        <v>59</v>
      </c>
      <c r="O56" s="41">
        <v>0</v>
      </c>
      <c r="P56" s="22" t="s">
        <v>170</v>
      </c>
      <c r="Q56" s="8">
        <v>7.4999999999999997E-2</v>
      </c>
      <c r="R56" s="12" t="s">
        <v>32</v>
      </c>
      <c r="S56" s="13">
        <v>1</v>
      </c>
      <c r="T56" s="47">
        <f t="shared" si="1"/>
        <v>7.4999999999999997E-2</v>
      </c>
      <c r="U56" s="14" t="s">
        <v>166</v>
      </c>
      <c r="V56" s="14" t="s">
        <v>177</v>
      </c>
    </row>
    <row r="57" spans="1:22" x14ac:dyDescent="0.25">
      <c r="A57" s="6">
        <f t="shared" si="0"/>
        <v>45</v>
      </c>
      <c r="B57" s="62">
        <v>43696</v>
      </c>
      <c r="C57" s="57">
        <v>0</v>
      </c>
      <c r="D57" s="57"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57">
        <v>0</v>
      </c>
      <c r="M57" s="57">
        <v>0</v>
      </c>
      <c r="N57" s="58" t="s">
        <v>59</v>
      </c>
      <c r="O57" s="41">
        <v>0</v>
      </c>
      <c r="P57" s="22" t="s">
        <v>171</v>
      </c>
      <c r="Q57" s="8">
        <v>0.25</v>
      </c>
      <c r="R57" s="12" t="s">
        <v>32</v>
      </c>
      <c r="S57" s="13">
        <v>1</v>
      </c>
      <c r="T57" s="47">
        <f t="shared" si="1"/>
        <v>0.25</v>
      </c>
      <c r="U57" s="14" t="s">
        <v>166</v>
      </c>
      <c r="V57" s="14" t="s">
        <v>177</v>
      </c>
    </row>
    <row r="58" spans="1:22" x14ac:dyDescent="0.25">
      <c r="A58" s="6">
        <f t="shared" si="0"/>
        <v>46</v>
      </c>
      <c r="B58" s="62">
        <v>43696</v>
      </c>
      <c r="C58" s="57">
        <v>0</v>
      </c>
      <c r="D58" s="57">
        <v>0</v>
      </c>
      <c r="E58" s="57">
        <v>0</v>
      </c>
      <c r="F58" s="57">
        <v>0</v>
      </c>
      <c r="G58" s="57">
        <v>0</v>
      </c>
      <c r="H58" s="57">
        <v>0</v>
      </c>
      <c r="I58" s="57">
        <v>0</v>
      </c>
      <c r="J58" s="57">
        <v>0</v>
      </c>
      <c r="K58" s="57">
        <v>0</v>
      </c>
      <c r="L58" s="57">
        <v>0</v>
      </c>
      <c r="M58" s="57">
        <v>0</v>
      </c>
      <c r="N58" s="58" t="s">
        <v>59</v>
      </c>
      <c r="O58" s="41">
        <v>0</v>
      </c>
      <c r="P58" s="22" t="s">
        <v>172</v>
      </c>
      <c r="Q58" s="8">
        <v>0.17</v>
      </c>
      <c r="R58" s="12" t="s">
        <v>32</v>
      </c>
      <c r="S58" s="13">
        <v>1</v>
      </c>
      <c r="T58" s="47">
        <f t="shared" si="1"/>
        <v>0.17</v>
      </c>
      <c r="U58" s="14" t="s">
        <v>166</v>
      </c>
      <c r="V58" s="14" t="s">
        <v>177</v>
      </c>
    </row>
    <row r="59" spans="1:22" x14ac:dyDescent="0.25">
      <c r="A59" s="6">
        <f t="shared" si="0"/>
        <v>47</v>
      </c>
      <c r="B59" s="62">
        <v>43696</v>
      </c>
      <c r="C59" s="57">
        <v>0</v>
      </c>
      <c r="D59" s="57"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8" t="s">
        <v>59</v>
      </c>
      <c r="O59" s="41">
        <v>0</v>
      </c>
      <c r="P59" s="22" t="s">
        <v>173</v>
      </c>
      <c r="Q59" s="8">
        <v>1.355</v>
      </c>
      <c r="R59" s="12" t="s">
        <v>32</v>
      </c>
      <c r="S59" s="13">
        <v>1</v>
      </c>
      <c r="T59" s="47">
        <f t="shared" si="1"/>
        <v>1.355</v>
      </c>
      <c r="U59" s="14" t="s">
        <v>166</v>
      </c>
      <c r="V59" s="14" t="s">
        <v>177</v>
      </c>
    </row>
    <row r="60" spans="1:22" x14ac:dyDescent="0.25">
      <c r="A60" s="6">
        <f t="shared" si="0"/>
        <v>48</v>
      </c>
      <c r="B60" s="62">
        <v>43696</v>
      </c>
      <c r="C60" s="57">
        <v>0</v>
      </c>
      <c r="D60" s="57">
        <v>0</v>
      </c>
      <c r="E60" s="57">
        <v>0</v>
      </c>
      <c r="F60" s="57">
        <v>0</v>
      </c>
      <c r="G60" s="57">
        <v>0</v>
      </c>
      <c r="H60" s="57">
        <v>0</v>
      </c>
      <c r="I60" s="57">
        <v>0</v>
      </c>
      <c r="J60" s="57">
        <v>0</v>
      </c>
      <c r="K60" s="57">
        <v>0</v>
      </c>
      <c r="L60" s="57">
        <v>0</v>
      </c>
      <c r="M60" s="57">
        <v>0</v>
      </c>
      <c r="N60" s="58" t="s">
        <v>59</v>
      </c>
      <c r="O60" s="41">
        <v>0</v>
      </c>
      <c r="P60" s="22" t="s">
        <v>174</v>
      </c>
      <c r="Q60" s="8">
        <v>3.6999999999999998E-2</v>
      </c>
      <c r="R60" s="12" t="s">
        <v>103</v>
      </c>
      <c r="S60" s="13">
        <v>10</v>
      </c>
      <c r="T60" s="47">
        <f t="shared" si="1"/>
        <v>0.37</v>
      </c>
      <c r="U60" s="14" t="s">
        <v>166</v>
      </c>
      <c r="V60" s="14" t="s">
        <v>177</v>
      </c>
    </row>
    <row r="61" spans="1:22" x14ac:dyDescent="0.25">
      <c r="A61" s="6">
        <f t="shared" si="0"/>
        <v>49</v>
      </c>
      <c r="B61" s="62">
        <v>43697</v>
      </c>
      <c r="C61" s="57">
        <v>0</v>
      </c>
      <c r="D61" s="57">
        <v>0</v>
      </c>
      <c r="E61" s="57">
        <v>0</v>
      </c>
      <c r="F61" s="57">
        <v>0</v>
      </c>
      <c r="G61" s="57">
        <v>0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7">
        <v>0</v>
      </c>
      <c r="N61" s="58" t="s">
        <v>59</v>
      </c>
      <c r="O61" s="41">
        <v>0</v>
      </c>
      <c r="P61" s="22" t="s">
        <v>175</v>
      </c>
      <c r="Q61" s="8">
        <v>0.35</v>
      </c>
      <c r="R61" s="12" t="s">
        <v>176</v>
      </c>
      <c r="S61" s="13">
        <v>1</v>
      </c>
      <c r="T61" s="47">
        <f t="shared" si="1"/>
        <v>0.35</v>
      </c>
      <c r="U61" s="14" t="s">
        <v>178</v>
      </c>
      <c r="V61" s="14" t="s">
        <v>179</v>
      </c>
    </row>
    <row r="62" spans="1:22" x14ac:dyDescent="0.25">
      <c r="A62" s="6">
        <f t="shared" si="0"/>
        <v>50</v>
      </c>
      <c r="B62" s="62">
        <v>43698</v>
      </c>
      <c r="C62" s="57">
        <v>0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8" t="s">
        <v>59</v>
      </c>
      <c r="O62" s="41">
        <v>0</v>
      </c>
      <c r="P62" s="22" t="s">
        <v>180</v>
      </c>
      <c r="Q62" s="8">
        <v>0.19</v>
      </c>
      <c r="R62" s="12" t="s">
        <v>181</v>
      </c>
      <c r="S62" s="13">
        <v>5</v>
      </c>
      <c r="T62" s="47">
        <f t="shared" si="1"/>
        <v>0.95</v>
      </c>
      <c r="U62" s="14" t="s">
        <v>166</v>
      </c>
      <c r="V62" s="14" t="s">
        <v>184</v>
      </c>
    </row>
    <row r="63" spans="1:22" x14ac:dyDescent="0.25">
      <c r="A63" s="6">
        <f t="shared" si="0"/>
        <v>51</v>
      </c>
      <c r="B63" s="62">
        <v>43698</v>
      </c>
      <c r="C63" s="57">
        <v>0</v>
      </c>
      <c r="D63" s="57">
        <v>0</v>
      </c>
      <c r="E63" s="57">
        <v>0</v>
      </c>
      <c r="F63" s="57">
        <v>0</v>
      </c>
      <c r="G63" s="57"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8" t="s">
        <v>59</v>
      </c>
      <c r="O63" s="41">
        <v>0</v>
      </c>
      <c r="P63" s="22" t="s">
        <v>182</v>
      </c>
      <c r="Q63" s="8">
        <v>0.38</v>
      </c>
      <c r="R63" s="12" t="s">
        <v>137</v>
      </c>
      <c r="S63" s="13">
        <v>1</v>
      </c>
      <c r="T63" s="47">
        <f t="shared" si="1"/>
        <v>0.38</v>
      </c>
      <c r="U63" s="14" t="s">
        <v>166</v>
      </c>
      <c r="V63" s="14" t="s">
        <v>184</v>
      </c>
    </row>
    <row r="64" spans="1:22" ht="18.75" customHeight="1" x14ac:dyDescent="0.25">
      <c r="A64" s="6">
        <f t="shared" si="0"/>
        <v>52</v>
      </c>
      <c r="B64" s="62">
        <v>43698</v>
      </c>
      <c r="C64" s="57">
        <v>0</v>
      </c>
      <c r="D64" s="57"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58" t="s">
        <v>59</v>
      </c>
      <c r="O64" s="41">
        <v>0</v>
      </c>
      <c r="P64" s="22" t="s">
        <v>183</v>
      </c>
      <c r="Q64" s="8">
        <v>8.5000000000000006E-2</v>
      </c>
      <c r="R64" s="12" t="s">
        <v>32</v>
      </c>
      <c r="S64" s="13">
        <v>2</v>
      </c>
      <c r="T64" s="47">
        <f t="shared" si="1"/>
        <v>0.17</v>
      </c>
      <c r="U64" s="14" t="s">
        <v>166</v>
      </c>
      <c r="V64" s="14" t="s">
        <v>184</v>
      </c>
    </row>
    <row r="65" spans="1:22" x14ac:dyDescent="0.25">
      <c r="A65" s="6">
        <f t="shared" si="0"/>
        <v>53</v>
      </c>
      <c r="B65" s="62">
        <v>43698</v>
      </c>
      <c r="C65" s="57">
        <v>0</v>
      </c>
      <c r="D65" s="57">
        <v>0</v>
      </c>
      <c r="E65" s="57">
        <v>0</v>
      </c>
      <c r="F65" s="57">
        <v>0</v>
      </c>
      <c r="G65" s="57"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8" t="s">
        <v>59</v>
      </c>
      <c r="O65" s="41">
        <v>0</v>
      </c>
      <c r="P65" s="22" t="s">
        <v>107</v>
      </c>
      <c r="Q65" s="8">
        <v>1.5</v>
      </c>
      <c r="R65" s="12" t="s">
        <v>104</v>
      </c>
      <c r="S65" s="30">
        <v>3</v>
      </c>
      <c r="T65" s="47">
        <f t="shared" si="1"/>
        <v>4.5</v>
      </c>
      <c r="U65" s="7" t="s">
        <v>105</v>
      </c>
      <c r="V65" s="14" t="s">
        <v>185</v>
      </c>
    </row>
    <row r="66" spans="1:22" x14ac:dyDescent="0.25">
      <c r="A66" s="6">
        <f t="shared" si="0"/>
        <v>54</v>
      </c>
      <c r="B66" s="62">
        <v>43698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8" t="s">
        <v>59</v>
      </c>
      <c r="O66" s="41">
        <v>0</v>
      </c>
      <c r="P66" s="22" t="s">
        <v>186</v>
      </c>
      <c r="Q66" s="8">
        <v>1.04</v>
      </c>
      <c r="R66" s="12" t="s">
        <v>32</v>
      </c>
      <c r="S66" s="13">
        <v>4</v>
      </c>
      <c r="T66" s="47">
        <f t="shared" si="1"/>
        <v>4.16</v>
      </c>
      <c r="U66" s="14" t="s">
        <v>166</v>
      </c>
      <c r="V66" s="14" t="s">
        <v>191</v>
      </c>
    </row>
    <row r="67" spans="1:22" x14ac:dyDescent="0.25">
      <c r="A67" s="6">
        <f t="shared" si="0"/>
        <v>55</v>
      </c>
      <c r="B67" s="62">
        <v>43698</v>
      </c>
      <c r="C67" s="57">
        <v>0</v>
      </c>
      <c r="D67" s="57"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7">
        <v>0</v>
      </c>
      <c r="N67" s="58" t="s">
        <v>59</v>
      </c>
      <c r="O67" s="41">
        <v>0</v>
      </c>
      <c r="P67" s="22" t="s">
        <v>187</v>
      </c>
      <c r="Q67" s="8">
        <v>4.0000000000000001E-3</v>
      </c>
      <c r="R67" s="12" t="s">
        <v>32</v>
      </c>
      <c r="S67" s="13">
        <v>70</v>
      </c>
      <c r="T67" s="47">
        <f t="shared" si="1"/>
        <v>0.28000000000000003</v>
      </c>
      <c r="U67" s="14" t="s">
        <v>166</v>
      </c>
      <c r="V67" s="14" t="s">
        <v>191</v>
      </c>
    </row>
    <row r="68" spans="1:22" x14ac:dyDescent="0.25">
      <c r="A68" s="6">
        <f t="shared" si="0"/>
        <v>56</v>
      </c>
      <c r="B68" s="62">
        <v>43698</v>
      </c>
      <c r="C68" s="57">
        <v>0</v>
      </c>
      <c r="D68" s="57">
        <v>0</v>
      </c>
      <c r="E68" s="57">
        <v>0</v>
      </c>
      <c r="F68" s="57">
        <v>0</v>
      </c>
      <c r="G68" s="57"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8" t="s">
        <v>59</v>
      </c>
      <c r="O68" s="41">
        <v>0</v>
      </c>
      <c r="P68" s="22" t="s">
        <v>188</v>
      </c>
      <c r="Q68" s="8">
        <v>5.0000000000000001E-3</v>
      </c>
      <c r="R68" s="12" t="s">
        <v>32</v>
      </c>
      <c r="S68" s="13">
        <v>100</v>
      </c>
      <c r="T68" s="47">
        <f t="shared" si="1"/>
        <v>0.5</v>
      </c>
      <c r="U68" s="14" t="s">
        <v>166</v>
      </c>
      <c r="V68" s="14" t="s">
        <v>191</v>
      </c>
    </row>
    <row r="69" spans="1:22" x14ac:dyDescent="0.25">
      <c r="A69" s="6">
        <f t="shared" si="0"/>
        <v>57</v>
      </c>
      <c r="B69" s="62">
        <v>43698</v>
      </c>
      <c r="C69" s="57">
        <v>0</v>
      </c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57">
        <v>0</v>
      </c>
      <c r="M69" s="57">
        <v>0</v>
      </c>
      <c r="N69" s="58" t="s">
        <v>59</v>
      </c>
      <c r="O69" s="41">
        <v>0</v>
      </c>
      <c r="P69" s="22" t="s">
        <v>189</v>
      </c>
      <c r="Q69" s="8">
        <v>0.26</v>
      </c>
      <c r="R69" s="12" t="s">
        <v>32</v>
      </c>
      <c r="S69" s="13">
        <v>1</v>
      </c>
      <c r="T69" s="47">
        <f t="shared" si="1"/>
        <v>0.26</v>
      </c>
      <c r="U69" s="14" t="s">
        <v>166</v>
      </c>
      <c r="V69" s="14" t="s">
        <v>191</v>
      </c>
    </row>
    <row r="70" spans="1:22" x14ac:dyDescent="0.25">
      <c r="A70" s="6">
        <f t="shared" si="0"/>
        <v>58</v>
      </c>
      <c r="B70" s="62">
        <v>43698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v>0</v>
      </c>
      <c r="K70" s="57">
        <v>0</v>
      </c>
      <c r="L70" s="57">
        <v>0</v>
      </c>
      <c r="M70" s="57">
        <v>0</v>
      </c>
      <c r="N70" s="58" t="s">
        <v>59</v>
      </c>
      <c r="O70" s="41">
        <v>0</v>
      </c>
      <c r="P70" s="22" t="s">
        <v>190</v>
      </c>
      <c r="Q70" s="8">
        <v>0.93</v>
      </c>
      <c r="R70" s="12" t="s">
        <v>32</v>
      </c>
      <c r="S70" s="13">
        <v>1</v>
      </c>
      <c r="T70" s="46">
        <f t="shared" si="1"/>
        <v>0.93</v>
      </c>
      <c r="U70" s="14" t="s">
        <v>166</v>
      </c>
      <c r="V70" s="14" t="s">
        <v>191</v>
      </c>
    </row>
    <row r="71" spans="1:22" x14ac:dyDescent="0.25">
      <c r="A71" s="6">
        <f t="shared" si="0"/>
        <v>59</v>
      </c>
      <c r="B71" s="62">
        <v>43692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57">
        <v>0</v>
      </c>
      <c r="J71" s="57">
        <v>0</v>
      </c>
      <c r="K71" s="57">
        <v>0</v>
      </c>
      <c r="L71" s="57">
        <v>0</v>
      </c>
      <c r="M71" s="57">
        <v>0</v>
      </c>
      <c r="N71" s="58" t="s">
        <v>59</v>
      </c>
      <c r="O71" s="41">
        <v>0</v>
      </c>
      <c r="P71" s="22" t="s">
        <v>192</v>
      </c>
      <c r="Q71" s="8">
        <v>0.13</v>
      </c>
      <c r="R71" s="12" t="s">
        <v>193</v>
      </c>
      <c r="S71" s="13">
        <v>1</v>
      </c>
      <c r="T71" s="46">
        <f t="shared" si="1"/>
        <v>0.13</v>
      </c>
      <c r="U71" s="14" t="s">
        <v>194</v>
      </c>
      <c r="V71" s="14" t="s">
        <v>197</v>
      </c>
    </row>
    <row r="72" spans="1:22" x14ac:dyDescent="0.25">
      <c r="A72" s="6">
        <f t="shared" si="0"/>
        <v>60</v>
      </c>
      <c r="B72" s="62">
        <v>43692</v>
      </c>
      <c r="C72" s="57">
        <v>0</v>
      </c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8" t="s">
        <v>59</v>
      </c>
      <c r="O72" s="41">
        <v>0</v>
      </c>
      <c r="P72" s="22" t="s">
        <v>195</v>
      </c>
      <c r="Q72" s="8">
        <v>2.5000000000000001E-2</v>
      </c>
      <c r="R72" s="12" t="s">
        <v>196</v>
      </c>
      <c r="S72" s="13">
        <v>1</v>
      </c>
      <c r="T72" s="46">
        <f t="shared" si="1"/>
        <v>2.5000000000000001E-2</v>
      </c>
      <c r="U72" s="14" t="s">
        <v>194</v>
      </c>
      <c r="V72" s="14" t="s">
        <v>197</v>
      </c>
    </row>
    <row r="73" spans="1:22" x14ac:dyDescent="0.25">
      <c r="A73" s="6">
        <f t="shared" si="0"/>
        <v>61</v>
      </c>
      <c r="B73" s="63" t="s">
        <v>198</v>
      </c>
      <c r="C73" s="57">
        <v>0</v>
      </c>
      <c r="D73" s="57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8" t="s">
        <v>59</v>
      </c>
      <c r="O73" s="41">
        <v>0</v>
      </c>
      <c r="P73" s="22" t="s">
        <v>199</v>
      </c>
      <c r="Q73" s="8">
        <v>0.19</v>
      </c>
      <c r="R73" s="12" t="s">
        <v>32</v>
      </c>
      <c r="S73" s="13">
        <v>1</v>
      </c>
      <c r="T73" s="46">
        <f t="shared" si="1"/>
        <v>0.19</v>
      </c>
      <c r="U73" s="14" t="s">
        <v>194</v>
      </c>
      <c r="V73" s="14" t="s">
        <v>200</v>
      </c>
    </row>
    <row r="74" spans="1:22" x14ac:dyDescent="0.25">
      <c r="A74" s="6">
        <f t="shared" si="0"/>
        <v>62</v>
      </c>
      <c r="B74" s="63" t="s">
        <v>201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8" t="s">
        <v>59</v>
      </c>
      <c r="O74" s="41">
        <v>0</v>
      </c>
      <c r="P74" s="22" t="s">
        <v>202</v>
      </c>
      <c r="Q74" s="47">
        <v>5.5E-2</v>
      </c>
      <c r="R74" s="12" t="s">
        <v>103</v>
      </c>
      <c r="S74" s="13">
        <v>6</v>
      </c>
      <c r="T74" s="46">
        <f t="shared" si="1"/>
        <v>0.33</v>
      </c>
      <c r="U74" s="14" t="s">
        <v>203</v>
      </c>
      <c r="V74" s="14" t="s">
        <v>204</v>
      </c>
    </row>
    <row r="75" spans="1:22" ht="18.75" customHeight="1" x14ac:dyDescent="0.25">
      <c r="A75" s="6">
        <f t="shared" si="0"/>
        <v>63</v>
      </c>
      <c r="B75" s="63" t="s">
        <v>205</v>
      </c>
      <c r="C75" s="57">
        <v>0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8" t="s">
        <v>59</v>
      </c>
      <c r="O75" s="41">
        <v>0</v>
      </c>
      <c r="P75" s="22" t="s">
        <v>206</v>
      </c>
      <c r="Q75" s="47">
        <v>1.04</v>
      </c>
      <c r="R75" s="12" t="s">
        <v>32</v>
      </c>
      <c r="S75" s="13">
        <v>3</v>
      </c>
      <c r="T75" s="46">
        <f t="shared" si="1"/>
        <v>3.12</v>
      </c>
      <c r="U75" s="14" t="s">
        <v>166</v>
      </c>
      <c r="V75" s="14" t="s">
        <v>207</v>
      </c>
    </row>
    <row r="76" spans="1:22" x14ac:dyDescent="0.25">
      <c r="A76" s="6">
        <f t="shared" si="0"/>
        <v>64</v>
      </c>
      <c r="B76" s="63" t="s">
        <v>205</v>
      </c>
      <c r="C76" s="57">
        <v>0</v>
      </c>
      <c r="D76" s="57">
        <v>0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0</v>
      </c>
      <c r="K76" s="57">
        <v>0</v>
      </c>
      <c r="L76" s="57">
        <v>0</v>
      </c>
      <c r="M76" s="57">
        <v>0</v>
      </c>
      <c r="N76" s="58" t="s">
        <v>59</v>
      </c>
      <c r="O76" s="41">
        <v>0</v>
      </c>
      <c r="P76" s="22" t="s">
        <v>208</v>
      </c>
      <c r="Q76" s="8">
        <v>0.18</v>
      </c>
      <c r="R76" s="12" t="s">
        <v>32</v>
      </c>
      <c r="S76" s="13">
        <v>4</v>
      </c>
      <c r="T76" s="46">
        <f t="shared" si="1"/>
        <v>0.72</v>
      </c>
      <c r="U76" s="14" t="s">
        <v>166</v>
      </c>
      <c r="V76" s="14" t="s">
        <v>211</v>
      </c>
    </row>
    <row r="77" spans="1:22" x14ac:dyDescent="0.25">
      <c r="A77" s="6">
        <f t="shared" si="0"/>
        <v>65</v>
      </c>
      <c r="B77" s="63" t="s">
        <v>205</v>
      </c>
      <c r="C77" s="57">
        <v>0</v>
      </c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57">
        <v>0</v>
      </c>
      <c r="M77" s="57">
        <v>0</v>
      </c>
      <c r="N77" s="58" t="s">
        <v>59</v>
      </c>
      <c r="O77" s="41">
        <v>0</v>
      </c>
      <c r="P77" s="22" t="s">
        <v>209</v>
      </c>
      <c r="Q77" s="8">
        <v>0.21</v>
      </c>
      <c r="R77" s="12" t="s">
        <v>32</v>
      </c>
      <c r="S77" s="13">
        <v>4</v>
      </c>
      <c r="T77" s="46">
        <f t="shared" si="1"/>
        <v>0.84</v>
      </c>
      <c r="U77" s="14" t="s">
        <v>166</v>
      </c>
      <c r="V77" s="14" t="s">
        <v>211</v>
      </c>
    </row>
    <row r="78" spans="1:22" x14ac:dyDescent="0.25">
      <c r="A78" s="6">
        <f t="shared" si="0"/>
        <v>66</v>
      </c>
      <c r="B78" s="63" t="s">
        <v>205</v>
      </c>
      <c r="C78" s="57">
        <v>0</v>
      </c>
      <c r="D78" s="57">
        <v>0</v>
      </c>
      <c r="E78" s="57">
        <v>0</v>
      </c>
      <c r="F78" s="57">
        <v>0</v>
      </c>
      <c r="G78" s="57">
        <v>0</v>
      </c>
      <c r="H78" s="57">
        <v>0</v>
      </c>
      <c r="I78" s="57">
        <v>0</v>
      </c>
      <c r="J78" s="57">
        <v>0</v>
      </c>
      <c r="K78" s="57">
        <v>0</v>
      </c>
      <c r="L78" s="57">
        <v>0</v>
      </c>
      <c r="M78" s="57">
        <v>0</v>
      </c>
      <c r="N78" s="58" t="s">
        <v>59</v>
      </c>
      <c r="O78" s="41">
        <v>0</v>
      </c>
      <c r="P78" s="22" t="s">
        <v>210</v>
      </c>
      <c r="Q78" s="8">
        <v>0.16</v>
      </c>
      <c r="R78" s="12" t="s">
        <v>32</v>
      </c>
      <c r="S78" s="13">
        <v>4</v>
      </c>
      <c r="T78" s="46">
        <f t="shared" si="1"/>
        <v>0.64</v>
      </c>
      <c r="U78" s="14" t="s">
        <v>166</v>
      </c>
      <c r="V78" s="14" t="s">
        <v>211</v>
      </c>
    </row>
    <row r="79" spans="1:22" x14ac:dyDescent="0.25">
      <c r="A79" s="6">
        <f t="shared" si="0"/>
        <v>67</v>
      </c>
      <c r="B79" s="63" t="s">
        <v>212</v>
      </c>
      <c r="C79" s="57">
        <v>0</v>
      </c>
      <c r="D79" s="57"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7">
        <v>0</v>
      </c>
      <c r="N79" s="58" t="s">
        <v>59</v>
      </c>
      <c r="O79" s="41">
        <v>0</v>
      </c>
      <c r="P79" s="22" t="s">
        <v>213</v>
      </c>
      <c r="Q79" s="8">
        <v>0.28999999999999998</v>
      </c>
      <c r="R79" s="12" t="s">
        <v>32</v>
      </c>
      <c r="S79" s="13">
        <v>1</v>
      </c>
      <c r="T79" s="46">
        <f t="shared" si="1"/>
        <v>0.28999999999999998</v>
      </c>
      <c r="U79" s="14" t="s">
        <v>157</v>
      </c>
      <c r="V79" s="14" t="s">
        <v>214</v>
      </c>
    </row>
    <row r="80" spans="1:22" x14ac:dyDescent="0.25">
      <c r="A80" s="6">
        <f t="shared" ref="A80:A115" si="2">1+A79</f>
        <v>68</v>
      </c>
      <c r="B80" s="63" t="s">
        <v>205</v>
      </c>
      <c r="C80" s="57">
        <v>0</v>
      </c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0</v>
      </c>
      <c r="K80" s="57">
        <v>0</v>
      </c>
      <c r="L80" s="57">
        <v>0</v>
      </c>
      <c r="M80" s="57">
        <v>0</v>
      </c>
      <c r="N80" s="58" t="s">
        <v>59</v>
      </c>
      <c r="O80" s="41">
        <v>0</v>
      </c>
      <c r="P80" s="22" t="s">
        <v>215</v>
      </c>
      <c r="Q80" s="8">
        <v>4.8499999999999996</v>
      </c>
      <c r="R80" s="12" t="s">
        <v>32</v>
      </c>
      <c r="S80" s="13">
        <v>1</v>
      </c>
      <c r="T80" s="46">
        <f t="shared" si="1"/>
        <v>4.8499999999999996</v>
      </c>
      <c r="U80" s="7" t="s">
        <v>109</v>
      </c>
      <c r="V80" s="14" t="s">
        <v>219</v>
      </c>
    </row>
    <row r="81" spans="1:22" x14ac:dyDescent="0.25">
      <c r="A81" s="6">
        <f t="shared" si="2"/>
        <v>69</v>
      </c>
      <c r="B81" s="63" t="s">
        <v>205</v>
      </c>
      <c r="C81" s="57">
        <v>0</v>
      </c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8" t="s">
        <v>59</v>
      </c>
      <c r="O81" s="41">
        <v>0</v>
      </c>
      <c r="P81" s="22" t="s">
        <v>352</v>
      </c>
      <c r="Q81" s="8">
        <v>0.7</v>
      </c>
      <c r="R81" s="12" t="s">
        <v>32</v>
      </c>
      <c r="S81" s="13">
        <v>1</v>
      </c>
      <c r="T81" s="46">
        <f t="shared" si="1"/>
        <v>0.7</v>
      </c>
      <c r="U81" s="7" t="s">
        <v>109</v>
      </c>
      <c r="V81" s="14" t="s">
        <v>219</v>
      </c>
    </row>
    <row r="82" spans="1:22" x14ac:dyDescent="0.25">
      <c r="A82" s="6">
        <f t="shared" si="2"/>
        <v>70</v>
      </c>
      <c r="B82" s="63" t="s">
        <v>205</v>
      </c>
      <c r="C82" s="57">
        <v>0</v>
      </c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8" t="s">
        <v>59</v>
      </c>
      <c r="O82" s="41">
        <v>0</v>
      </c>
      <c r="P82" s="22" t="s">
        <v>216</v>
      </c>
      <c r="Q82" s="8">
        <v>0.69</v>
      </c>
      <c r="R82" s="12" t="s">
        <v>32</v>
      </c>
      <c r="S82" s="13">
        <v>1</v>
      </c>
      <c r="T82" s="46">
        <f t="shared" si="1"/>
        <v>0.69</v>
      </c>
      <c r="U82" s="7" t="s">
        <v>109</v>
      </c>
      <c r="V82" s="14" t="s">
        <v>219</v>
      </c>
    </row>
    <row r="83" spans="1:22" x14ac:dyDescent="0.25">
      <c r="A83" s="6">
        <f t="shared" si="2"/>
        <v>71</v>
      </c>
      <c r="B83" s="63" t="s">
        <v>205</v>
      </c>
      <c r="C83" s="57">
        <v>0</v>
      </c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7">
        <v>0</v>
      </c>
      <c r="N83" s="58" t="s">
        <v>59</v>
      </c>
      <c r="O83" s="41">
        <v>0</v>
      </c>
      <c r="P83" s="22" t="s">
        <v>351</v>
      </c>
      <c r="Q83" s="8">
        <v>0.71</v>
      </c>
      <c r="R83" s="12" t="s">
        <v>32</v>
      </c>
      <c r="S83" s="13">
        <v>1</v>
      </c>
      <c r="T83" s="46">
        <f t="shared" si="1"/>
        <v>0.71</v>
      </c>
      <c r="U83" s="7" t="s">
        <v>109</v>
      </c>
      <c r="V83" s="14" t="s">
        <v>219</v>
      </c>
    </row>
    <row r="84" spans="1:22" x14ac:dyDescent="0.25">
      <c r="A84" s="6">
        <f t="shared" si="2"/>
        <v>72</v>
      </c>
      <c r="B84" s="63" t="s">
        <v>205</v>
      </c>
      <c r="C84" s="57">
        <v>0</v>
      </c>
      <c r="D84" s="57"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8" t="s">
        <v>59</v>
      </c>
      <c r="O84" s="41">
        <v>0</v>
      </c>
      <c r="P84" s="22" t="s">
        <v>217</v>
      </c>
      <c r="Q84" s="8">
        <v>0.05</v>
      </c>
      <c r="R84" s="12" t="s">
        <v>32</v>
      </c>
      <c r="S84" s="13">
        <v>1</v>
      </c>
      <c r="T84" s="46">
        <f t="shared" si="1"/>
        <v>0.05</v>
      </c>
      <c r="U84" s="7" t="s">
        <v>109</v>
      </c>
      <c r="V84" s="14" t="s">
        <v>219</v>
      </c>
    </row>
    <row r="85" spans="1:22" x14ac:dyDescent="0.25">
      <c r="A85" s="6">
        <f t="shared" si="2"/>
        <v>73</v>
      </c>
      <c r="B85" s="63" t="s">
        <v>231</v>
      </c>
      <c r="C85" s="57">
        <v>0</v>
      </c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8" t="s">
        <v>59</v>
      </c>
      <c r="O85" s="41">
        <v>0</v>
      </c>
      <c r="P85" s="22" t="s">
        <v>55</v>
      </c>
      <c r="Q85" s="8">
        <v>4.3499999999999997E-2</v>
      </c>
      <c r="R85" s="12" t="s">
        <v>34</v>
      </c>
      <c r="S85" s="13">
        <v>20</v>
      </c>
      <c r="T85" s="11">
        <f t="shared" si="1"/>
        <v>0.86999999999999988</v>
      </c>
      <c r="U85" s="14" t="s">
        <v>229</v>
      </c>
      <c r="V85" s="14" t="s">
        <v>230</v>
      </c>
    </row>
    <row r="86" spans="1:22" x14ac:dyDescent="0.25">
      <c r="A86" s="6">
        <f t="shared" si="2"/>
        <v>74</v>
      </c>
      <c r="B86" s="63" t="s">
        <v>234</v>
      </c>
      <c r="C86" s="57">
        <v>0</v>
      </c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0</v>
      </c>
      <c r="K86" s="57">
        <v>0</v>
      </c>
      <c r="L86" s="57">
        <v>0</v>
      </c>
      <c r="M86" s="57">
        <v>0</v>
      </c>
      <c r="N86" s="58" t="s">
        <v>59</v>
      </c>
      <c r="O86" s="41">
        <v>0</v>
      </c>
      <c r="P86" s="22" t="s">
        <v>235</v>
      </c>
      <c r="Q86" s="8">
        <v>1.75</v>
      </c>
      <c r="R86" s="12" t="s">
        <v>32</v>
      </c>
      <c r="S86" s="13">
        <v>1</v>
      </c>
      <c r="T86" s="11">
        <f t="shared" si="1"/>
        <v>1.75</v>
      </c>
      <c r="U86" s="7" t="s">
        <v>109</v>
      </c>
      <c r="V86" s="14" t="s">
        <v>236</v>
      </c>
    </row>
    <row r="87" spans="1:22" x14ac:dyDescent="0.25">
      <c r="A87" s="6">
        <f t="shared" si="2"/>
        <v>75</v>
      </c>
      <c r="B87" s="63" t="s">
        <v>205</v>
      </c>
      <c r="C87" s="57">
        <v>0</v>
      </c>
      <c r="D87" s="57"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57">
        <v>0</v>
      </c>
      <c r="M87" s="57">
        <v>0</v>
      </c>
      <c r="N87" s="58" t="s">
        <v>59</v>
      </c>
      <c r="O87" s="41">
        <v>0</v>
      </c>
      <c r="P87" s="22" t="s">
        <v>237</v>
      </c>
      <c r="Q87" s="8">
        <v>0.45</v>
      </c>
      <c r="R87" s="12" t="s">
        <v>32</v>
      </c>
      <c r="S87" s="13">
        <v>1</v>
      </c>
      <c r="T87" s="11">
        <f t="shared" si="1"/>
        <v>0.45</v>
      </c>
      <c r="U87" s="14" t="s">
        <v>238</v>
      </c>
      <c r="V87" s="14" t="s">
        <v>239</v>
      </c>
    </row>
    <row r="88" spans="1:22" x14ac:dyDescent="0.25">
      <c r="A88" s="6">
        <f t="shared" si="2"/>
        <v>76</v>
      </c>
      <c r="B88" s="63" t="s">
        <v>234</v>
      </c>
      <c r="C88" s="57">
        <v>0</v>
      </c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v>0</v>
      </c>
      <c r="K88" s="57">
        <v>0</v>
      </c>
      <c r="L88" s="57">
        <v>0</v>
      </c>
      <c r="M88" s="57">
        <v>0</v>
      </c>
      <c r="N88" s="58" t="s">
        <v>59</v>
      </c>
      <c r="O88" s="41">
        <v>0</v>
      </c>
      <c r="P88" s="22" t="s">
        <v>240</v>
      </c>
      <c r="Q88" s="8">
        <v>8.5999999999999993E-2</v>
      </c>
      <c r="R88" s="12" t="s">
        <v>32</v>
      </c>
      <c r="S88" s="13">
        <v>20</v>
      </c>
      <c r="T88" s="11">
        <f t="shared" si="1"/>
        <v>1.7199999999999998</v>
      </c>
      <c r="U88" s="14" t="s">
        <v>166</v>
      </c>
      <c r="V88" s="14" t="s">
        <v>247</v>
      </c>
    </row>
    <row r="89" spans="1:22" x14ac:dyDescent="0.25">
      <c r="A89" s="6">
        <f t="shared" si="2"/>
        <v>77</v>
      </c>
      <c r="B89" s="63" t="s">
        <v>234</v>
      </c>
      <c r="C89" s="57">
        <v>0</v>
      </c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57">
        <v>0</v>
      </c>
      <c r="M89" s="57">
        <v>0</v>
      </c>
      <c r="N89" s="58" t="s">
        <v>59</v>
      </c>
      <c r="O89" s="41">
        <v>0</v>
      </c>
      <c r="P89" s="22" t="s">
        <v>241</v>
      </c>
      <c r="Q89" s="8">
        <v>5.3999999999999999E-2</v>
      </c>
      <c r="R89" s="12" t="s">
        <v>32</v>
      </c>
      <c r="S89" s="13">
        <v>20</v>
      </c>
      <c r="T89" s="11">
        <f t="shared" si="1"/>
        <v>1.08</v>
      </c>
      <c r="U89" s="14" t="s">
        <v>166</v>
      </c>
      <c r="V89" s="14" t="s">
        <v>247</v>
      </c>
    </row>
    <row r="90" spans="1:22" ht="18" customHeight="1" x14ac:dyDescent="0.25">
      <c r="A90" s="6">
        <f t="shared" si="2"/>
        <v>78</v>
      </c>
      <c r="B90" s="63" t="s">
        <v>234</v>
      </c>
      <c r="C90" s="57">
        <v>0</v>
      </c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0</v>
      </c>
      <c r="K90" s="57">
        <v>0</v>
      </c>
      <c r="L90" s="57">
        <v>0</v>
      </c>
      <c r="M90" s="57">
        <v>0</v>
      </c>
      <c r="N90" s="58" t="s">
        <v>59</v>
      </c>
      <c r="O90" s="41">
        <v>0</v>
      </c>
      <c r="P90" s="22" t="s">
        <v>242</v>
      </c>
      <c r="Q90" s="8">
        <v>6.3E-2</v>
      </c>
      <c r="R90" s="12" t="s">
        <v>32</v>
      </c>
      <c r="S90" s="13">
        <v>5</v>
      </c>
      <c r="T90" s="11">
        <f t="shared" si="1"/>
        <v>0.315</v>
      </c>
      <c r="U90" s="14" t="s">
        <v>166</v>
      </c>
      <c r="V90" s="14" t="s">
        <v>247</v>
      </c>
    </row>
    <row r="91" spans="1:22" x14ac:dyDescent="0.25">
      <c r="A91" s="6">
        <f t="shared" si="2"/>
        <v>79</v>
      </c>
      <c r="B91" s="63" t="s">
        <v>234</v>
      </c>
      <c r="C91" s="57">
        <v>0</v>
      </c>
      <c r="D91" s="57">
        <v>0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v>0</v>
      </c>
      <c r="K91" s="57">
        <v>0</v>
      </c>
      <c r="L91" s="57">
        <v>0</v>
      </c>
      <c r="M91" s="57">
        <v>0</v>
      </c>
      <c r="N91" s="58" t="s">
        <v>59</v>
      </c>
      <c r="O91" s="41">
        <v>0</v>
      </c>
      <c r="P91" s="22" t="s">
        <v>243</v>
      </c>
      <c r="Q91" s="8">
        <v>0.32</v>
      </c>
      <c r="R91" s="12" t="s">
        <v>32</v>
      </c>
      <c r="S91" s="13">
        <v>1</v>
      </c>
      <c r="T91" s="11">
        <f t="shared" si="1"/>
        <v>0.32</v>
      </c>
      <c r="U91" s="14" t="s">
        <v>166</v>
      </c>
      <c r="V91" s="14" t="s">
        <v>247</v>
      </c>
    </row>
    <row r="92" spans="1:22" x14ac:dyDescent="0.25">
      <c r="A92" s="6">
        <f t="shared" si="2"/>
        <v>80</v>
      </c>
      <c r="B92" s="63" t="s">
        <v>234</v>
      </c>
      <c r="C92" s="57">
        <v>0</v>
      </c>
      <c r="D92" s="57"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57">
        <v>0</v>
      </c>
      <c r="M92" s="57">
        <v>0</v>
      </c>
      <c r="N92" s="58" t="s">
        <v>59</v>
      </c>
      <c r="O92" s="41">
        <v>0</v>
      </c>
      <c r="P92" s="22" t="s">
        <v>244</v>
      </c>
      <c r="Q92" s="8">
        <v>0.19500000000000001</v>
      </c>
      <c r="R92" s="12" t="s">
        <v>32</v>
      </c>
      <c r="S92" s="13">
        <v>1</v>
      </c>
      <c r="T92" s="11">
        <f t="shared" si="1"/>
        <v>0.19500000000000001</v>
      </c>
      <c r="U92" s="14" t="s">
        <v>166</v>
      </c>
      <c r="V92" s="14" t="s">
        <v>247</v>
      </c>
    </row>
    <row r="93" spans="1:22" x14ac:dyDescent="0.25">
      <c r="A93" s="6">
        <f t="shared" si="2"/>
        <v>81</v>
      </c>
      <c r="B93" s="63" t="s">
        <v>234</v>
      </c>
      <c r="C93" s="57">
        <v>0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8" t="s">
        <v>59</v>
      </c>
      <c r="O93" s="41">
        <v>0</v>
      </c>
      <c r="P93" s="22" t="s">
        <v>245</v>
      </c>
      <c r="Q93" s="8">
        <v>1.5E-3</v>
      </c>
      <c r="R93" s="12" t="s">
        <v>32</v>
      </c>
      <c r="S93" s="13">
        <v>50</v>
      </c>
      <c r="T93" s="11">
        <f t="shared" si="1"/>
        <v>7.4999999999999997E-2</v>
      </c>
      <c r="U93" s="14" t="s">
        <v>166</v>
      </c>
      <c r="V93" s="14" t="s">
        <v>247</v>
      </c>
    </row>
    <row r="94" spans="1:22" x14ac:dyDescent="0.25">
      <c r="A94" s="6">
        <f t="shared" si="2"/>
        <v>82</v>
      </c>
      <c r="B94" s="63" t="s">
        <v>234</v>
      </c>
      <c r="C94" s="57">
        <v>0</v>
      </c>
      <c r="D94" s="57"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57">
        <v>0</v>
      </c>
      <c r="M94" s="57">
        <v>0</v>
      </c>
      <c r="N94" s="58" t="s">
        <v>59</v>
      </c>
      <c r="O94" s="41">
        <v>0</v>
      </c>
      <c r="P94" s="22" t="s">
        <v>246</v>
      </c>
      <c r="Q94" s="8">
        <v>0.41</v>
      </c>
      <c r="R94" s="12" t="s">
        <v>32</v>
      </c>
      <c r="S94" s="13">
        <v>2</v>
      </c>
      <c r="T94" s="11">
        <f t="shared" si="1"/>
        <v>0.82</v>
      </c>
      <c r="U94" s="14" t="s">
        <v>166</v>
      </c>
      <c r="V94" s="14" t="s">
        <v>247</v>
      </c>
    </row>
    <row r="95" spans="1:22" x14ac:dyDescent="0.25">
      <c r="A95" s="6">
        <f t="shared" si="2"/>
        <v>83</v>
      </c>
      <c r="B95" s="63" t="s">
        <v>234</v>
      </c>
      <c r="C95" s="57">
        <v>0</v>
      </c>
      <c r="D95" s="57"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57">
        <v>0</v>
      </c>
      <c r="M95" s="57">
        <v>0</v>
      </c>
      <c r="N95" s="58" t="s">
        <v>59</v>
      </c>
      <c r="O95" s="41">
        <v>0</v>
      </c>
      <c r="P95" s="22" t="s">
        <v>248</v>
      </c>
      <c r="Q95" s="8">
        <v>1.1499999999999999</v>
      </c>
      <c r="R95" s="12" t="s">
        <v>32</v>
      </c>
      <c r="S95" s="13">
        <v>1</v>
      </c>
      <c r="T95" s="11">
        <f t="shared" si="1"/>
        <v>1.1499999999999999</v>
      </c>
      <c r="U95" s="14" t="s">
        <v>138</v>
      </c>
      <c r="V95" s="14" t="s">
        <v>249</v>
      </c>
    </row>
    <row r="96" spans="1:22" ht="15.75" customHeight="1" x14ac:dyDescent="0.25">
      <c r="A96" s="6">
        <f t="shared" si="2"/>
        <v>84</v>
      </c>
      <c r="B96" s="63" t="s">
        <v>250</v>
      </c>
      <c r="C96" s="57">
        <v>0</v>
      </c>
      <c r="D96" s="57"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57">
        <v>0</v>
      </c>
      <c r="M96" s="57">
        <v>0</v>
      </c>
      <c r="N96" s="58" t="s">
        <v>59</v>
      </c>
      <c r="O96" s="41">
        <v>0</v>
      </c>
      <c r="P96" s="22" t="s">
        <v>251</v>
      </c>
      <c r="Q96" s="8">
        <v>3.4</v>
      </c>
      <c r="R96" s="12" t="s">
        <v>32</v>
      </c>
      <c r="S96" s="13">
        <v>1</v>
      </c>
      <c r="T96" s="11">
        <f t="shared" si="1"/>
        <v>3.4</v>
      </c>
      <c r="U96" s="14" t="s">
        <v>252</v>
      </c>
      <c r="V96" s="14" t="s">
        <v>253</v>
      </c>
    </row>
    <row r="97" spans="1:22" ht="31.5" customHeight="1" x14ac:dyDescent="0.25">
      <c r="A97" s="6">
        <f t="shared" si="2"/>
        <v>85</v>
      </c>
      <c r="B97" s="63" t="s">
        <v>298</v>
      </c>
      <c r="C97" s="57">
        <v>0</v>
      </c>
      <c r="D97" s="57"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8" t="s">
        <v>59</v>
      </c>
      <c r="O97" s="41">
        <v>0</v>
      </c>
      <c r="P97" s="22" t="s">
        <v>295</v>
      </c>
      <c r="Q97" s="8">
        <v>4.2100000000000002E-3</v>
      </c>
      <c r="R97" s="12" t="s">
        <v>32</v>
      </c>
      <c r="S97" s="13">
        <v>500</v>
      </c>
      <c r="T97" s="11">
        <f t="shared" si="1"/>
        <v>2.105</v>
      </c>
      <c r="U97" s="14" t="s">
        <v>296</v>
      </c>
      <c r="V97" s="14" t="s">
        <v>297</v>
      </c>
    </row>
    <row r="98" spans="1:22" x14ac:dyDescent="0.25">
      <c r="A98" s="6">
        <f t="shared" si="2"/>
        <v>86</v>
      </c>
      <c r="B98" s="63" t="s">
        <v>298</v>
      </c>
      <c r="C98" s="57">
        <v>0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8" t="s">
        <v>59</v>
      </c>
      <c r="O98" s="41">
        <v>0</v>
      </c>
      <c r="P98" s="22" t="s">
        <v>299</v>
      </c>
      <c r="Q98" s="8">
        <v>4.2100000000000002E-3</v>
      </c>
      <c r="R98" s="12" t="s">
        <v>32</v>
      </c>
      <c r="S98" s="13">
        <v>500</v>
      </c>
      <c r="T98" s="11">
        <f t="shared" ref="T98:T115" si="3">Q98*S98</f>
        <v>2.105</v>
      </c>
      <c r="U98" s="14" t="s">
        <v>296</v>
      </c>
      <c r="V98" s="14" t="s">
        <v>297</v>
      </c>
    </row>
    <row r="99" spans="1:22" x14ac:dyDescent="0.25">
      <c r="A99" s="6">
        <f t="shared" si="2"/>
        <v>87</v>
      </c>
      <c r="B99" s="63" t="s">
        <v>298</v>
      </c>
      <c r="C99" s="57">
        <v>0</v>
      </c>
      <c r="D99" s="57"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57">
        <v>0</v>
      </c>
      <c r="M99" s="57">
        <v>0</v>
      </c>
      <c r="N99" s="58" t="s">
        <v>59</v>
      </c>
      <c r="O99" s="41">
        <v>0</v>
      </c>
      <c r="P99" s="22" t="s">
        <v>338</v>
      </c>
      <c r="Q99" s="8">
        <v>3.2000000000000001E-2</v>
      </c>
      <c r="R99" s="12" t="s">
        <v>32</v>
      </c>
      <c r="S99" s="13">
        <v>27</v>
      </c>
      <c r="T99" s="11">
        <f t="shared" si="3"/>
        <v>0.86399999999999999</v>
      </c>
      <c r="U99" s="27" t="s">
        <v>88</v>
      </c>
      <c r="V99" s="14" t="s">
        <v>340</v>
      </c>
    </row>
    <row r="100" spans="1:22" x14ac:dyDescent="0.25">
      <c r="A100" s="6">
        <f t="shared" si="2"/>
        <v>88</v>
      </c>
      <c r="B100" s="63" t="s">
        <v>337</v>
      </c>
      <c r="C100" s="57">
        <v>0</v>
      </c>
      <c r="D100" s="57">
        <v>0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0</v>
      </c>
      <c r="K100" s="57">
        <v>0</v>
      </c>
      <c r="L100" s="57">
        <v>0</v>
      </c>
      <c r="M100" s="57">
        <v>0</v>
      </c>
      <c r="N100" s="58" t="s">
        <v>59</v>
      </c>
      <c r="O100" s="41">
        <v>0</v>
      </c>
      <c r="P100" s="22" t="s">
        <v>339</v>
      </c>
      <c r="Q100" s="8">
        <v>2</v>
      </c>
      <c r="R100" s="12" t="s">
        <v>32</v>
      </c>
      <c r="S100" s="13">
        <v>3.4169999999999999E-2</v>
      </c>
      <c r="T100" s="11">
        <f t="shared" si="3"/>
        <v>6.8339999999999998E-2</v>
      </c>
      <c r="U100" s="27" t="s">
        <v>88</v>
      </c>
      <c r="V100" s="14" t="s">
        <v>336</v>
      </c>
    </row>
    <row r="101" spans="1:22" x14ac:dyDescent="0.25">
      <c r="A101" s="6">
        <f t="shared" si="2"/>
        <v>89</v>
      </c>
      <c r="B101" s="63" t="s">
        <v>306</v>
      </c>
      <c r="C101" s="57">
        <v>0</v>
      </c>
      <c r="D101" s="57">
        <v>0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0</v>
      </c>
      <c r="K101" s="57">
        <v>0</v>
      </c>
      <c r="L101" s="57">
        <v>0</v>
      </c>
      <c r="M101" s="57">
        <v>0</v>
      </c>
      <c r="N101" s="58" t="s">
        <v>59</v>
      </c>
      <c r="O101" s="41">
        <v>0</v>
      </c>
      <c r="P101" s="22" t="s">
        <v>301</v>
      </c>
      <c r="Q101" s="8">
        <v>0.27187</v>
      </c>
      <c r="R101" s="12" t="s">
        <v>193</v>
      </c>
      <c r="S101" s="20">
        <v>18.899999999999999</v>
      </c>
      <c r="T101" s="11">
        <f t="shared" si="3"/>
        <v>5.1383429999999999</v>
      </c>
      <c r="U101" s="14" t="s">
        <v>300</v>
      </c>
      <c r="V101" s="14" t="s">
        <v>347</v>
      </c>
    </row>
    <row r="102" spans="1:22" x14ac:dyDescent="0.25">
      <c r="A102" s="6">
        <f t="shared" si="2"/>
        <v>90</v>
      </c>
      <c r="B102" s="63" t="s">
        <v>306</v>
      </c>
      <c r="C102" s="57">
        <v>0</v>
      </c>
      <c r="D102" s="57"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57">
        <v>0</v>
      </c>
      <c r="M102" s="57">
        <v>0</v>
      </c>
      <c r="N102" s="58" t="s">
        <v>59</v>
      </c>
      <c r="O102" s="41">
        <v>0</v>
      </c>
      <c r="P102" s="22" t="s">
        <v>302</v>
      </c>
      <c r="Q102" s="8">
        <v>9.6320000000000003E-2</v>
      </c>
      <c r="R102" s="12" t="s">
        <v>193</v>
      </c>
      <c r="S102" s="13">
        <v>10</v>
      </c>
      <c r="T102" s="11">
        <f t="shared" si="3"/>
        <v>0.96320000000000006</v>
      </c>
      <c r="U102" s="14" t="s">
        <v>300</v>
      </c>
      <c r="V102" s="14" t="s">
        <v>347</v>
      </c>
    </row>
    <row r="103" spans="1:22" ht="19.5" customHeight="1" x14ac:dyDescent="0.25">
      <c r="A103" s="6">
        <f t="shared" si="2"/>
        <v>91</v>
      </c>
      <c r="B103" s="63" t="s">
        <v>306</v>
      </c>
      <c r="C103" s="57">
        <v>0</v>
      </c>
      <c r="D103" s="57">
        <v>0</v>
      </c>
      <c r="E103" s="57">
        <v>0</v>
      </c>
      <c r="F103" s="57">
        <v>0</v>
      </c>
      <c r="G103" s="57">
        <v>0</v>
      </c>
      <c r="H103" s="57">
        <v>0</v>
      </c>
      <c r="I103" s="57">
        <v>0</v>
      </c>
      <c r="J103" s="57">
        <v>0</v>
      </c>
      <c r="K103" s="57">
        <v>0</v>
      </c>
      <c r="L103" s="57">
        <v>0</v>
      </c>
      <c r="M103" s="57">
        <v>0</v>
      </c>
      <c r="N103" s="58" t="s">
        <v>59</v>
      </c>
      <c r="O103" s="41">
        <v>0</v>
      </c>
      <c r="P103" s="22" t="s">
        <v>303</v>
      </c>
      <c r="Q103" s="8">
        <v>0.42323</v>
      </c>
      <c r="R103" s="12" t="s">
        <v>32</v>
      </c>
      <c r="S103" s="13">
        <v>5</v>
      </c>
      <c r="T103" s="11">
        <f t="shared" si="3"/>
        <v>2.1161500000000002</v>
      </c>
      <c r="U103" s="14" t="s">
        <v>300</v>
      </c>
      <c r="V103" s="14" t="s">
        <v>347</v>
      </c>
    </row>
    <row r="104" spans="1:22" ht="30" x14ac:dyDescent="0.25">
      <c r="A104" s="6">
        <f t="shared" si="2"/>
        <v>92</v>
      </c>
      <c r="B104" s="63" t="s">
        <v>306</v>
      </c>
      <c r="C104" s="57">
        <v>0</v>
      </c>
      <c r="D104" s="57"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57">
        <v>0</v>
      </c>
      <c r="M104" s="57">
        <v>0</v>
      </c>
      <c r="N104" s="58" t="s">
        <v>59</v>
      </c>
      <c r="O104" s="41">
        <v>0</v>
      </c>
      <c r="P104" s="22" t="s">
        <v>307</v>
      </c>
      <c r="Q104" s="8">
        <v>1.94</v>
      </c>
      <c r="R104" s="12" t="s">
        <v>32</v>
      </c>
      <c r="S104" s="13">
        <v>6</v>
      </c>
      <c r="T104" s="11">
        <f t="shared" si="3"/>
        <v>11.64</v>
      </c>
      <c r="U104" s="14" t="s">
        <v>304</v>
      </c>
      <c r="V104" s="14" t="s">
        <v>305</v>
      </c>
    </row>
    <row r="105" spans="1:22" x14ac:dyDescent="0.25">
      <c r="A105" s="6">
        <f t="shared" si="2"/>
        <v>93</v>
      </c>
      <c r="B105" s="63" t="s">
        <v>306</v>
      </c>
      <c r="C105" s="57">
        <v>0</v>
      </c>
      <c r="D105" s="57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8" t="s">
        <v>59</v>
      </c>
      <c r="O105" s="41">
        <v>0</v>
      </c>
      <c r="P105" s="22" t="s">
        <v>308</v>
      </c>
      <c r="Q105" s="8">
        <v>0.51</v>
      </c>
      <c r="R105" s="12" t="s">
        <v>32</v>
      </c>
      <c r="S105" s="13">
        <v>2</v>
      </c>
      <c r="T105" s="11">
        <f t="shared" si="3"/>
        <v>1.02</v>
      </c>
      <c r="U105" s="14" t="s">
        <v>304</v>
      </c>
      <c r="V105" s="14" t="s">
        <v>305</v>
      </c>
    </row>
    <row r="106" spans="1:22" x14ac:dyDescent="0.25">
      <c r="A106" s="6">
        <f t="shared" si="2"/>
        <v>94</v>
      </c>
      <c r="B106" s="63" t="s">
        <v>306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0</v>
      </c>
      <c r="K106" s="57">
        <v>0</v>
      </c>
      <c r="L106" s="57">
        <v>0</v>
      </c>
      <c r="M106" s="57">
        <v>0</v>
      </c>
      <c r="N106" s="58" t="s">
        <v>59</v>
      </c>
      <c r="O106" s="41">
        <v>0</v>
      </c>
      <c r="P106" s="22" t="s">
        <v>309</v>
      </c>
      <c r="Q106" s="8">
        <v>0.63</v>
      </c>
      <c r="R106" s="12" t="s">
        <v>32</v>
      </c>
      <c r="S106" s="13">
        <v>2</v>
      </c>
      <c r="T106" s="11">
        <f t="shared" si="3"/>
        <v>1.26</v>
      </c>
      <c r="U106" s="14" t="s">
        <v>304</v>
      </c>
      <c r="V106" s="14" t="s">
        <v>305</v>
      </c>
    </row>
    <row r="107" spans="1:22" ht="30" x14ac:dyDescent="0.25">
      <c r="A107" s="6">
        <f t="shared" si="2"/>
        <v>95</v>
      </c>
      <c r="B107" s="63" t="s">
        <v>306</v>
      </c>
      <c r="C107" s="57">
        <v>0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8" t="s">
        <v>59</v>
      </c>
      <c r="O107" s="41">
        <v>0</v>
      </c>
      <c r="P107" s="22" t="s">
        <v>310</v>
      </c>
      <c r="Q107" s="8">
        <v>0.41</v>
      </c>
      <c r="R107" s="12" t="s">
        <v>32</v>
      </c>
      <c r="S107" s="44">
        <v>4</v>
      </c>
      <c r="T107" s="11">
        <f t="shared" si="3"/>
        <v>1.64</v>
      </c>
      <c r="U107" s="14" t="s">
        <v>304</v>
      </c>
      <c r="V107" s="14" t="s">
        <v>305</v>
      </c>
    </row>
    <row r="108" spans="1:22" x14ac:dyDescent="0.25">
      <c r="A108" s="6">
        <f t="shared" si="2"/>
        <v>96</v>
      </c>
      <c r="B108" s="63" t="s">
        <v>350</v>
      </c>
      <c r="C108" s="57">
        <v>0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8" t="s">
        <v>59</v>
      </c>
      <c r="O108" s="41">
        <v>0</v>
      </c>
      <c r="P108" s="22" t="s">
        <v>348</v>
      </c>
      <c r="Q108" s="8">
        <v>0.42829</v>
      </c>
      <c r="R108" s="12" t="s">
        <v>32</v>
      </c>
      <c r="S108" s="44">
        <v>14</v>
      </c>
      <c r="T108" s="11">
        <f t="shared" si="3"/>
        <v>5.9960599999999999</v>
      </c>
      <c r="U108" s="14" t="s">
        <v>296</v>
      </c>
      <c r="V108" s="14" t="s">
        <v>349</v>
      </c>
    </row>
    <row r="109" spans="1:22" ht="21" customHeight="1" x14ac:dyDescent="0.25">
      <c r="A109" s="6">
        <f t="shared" si="2"/>
        <v>97</v>
      </c>
      <c r="B109" s="63" t="s">
        <v>311</v>
      </c>
      <c r="C109" s="57">
        <v>0</v>
      </c>
      <c r="D109" s="57"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57">
        <v>0</v>
      </c>
      <c r="M109" s="57">
        <v>0</v>
      </c>
      <c r="N109" s="58" t="s">
        <v>59</v>
      </c>
      <c r="O109" s="41">
        <v>0</v>
      </c>
      <c r="P109" s="22" t="s">
        <v>312</v>
      </c>
      <c r="Q109" s="8">
        <v>2.3660000000000001</v>
      </c>
      <c r="R109" s="12" t="s">
        <v>32</v>
      </c>
      <c r="S109" s="13">
        <v>1</v>
      </c>
      <c r="T109" s="11">
        <f t="shared" si="3"/>
        <v>2.3660000000000001</v>
      </c>
      <c r="U109" s="14" t="s">
        <v>313</v>
      </c>
      <c r="V109" s="14" t="s">
        <v>314</v>
      </c>
    </row>
    <row r="110" spans="1:22" x14ac:dyDescent="0.25">
      <c r="A110" s="6">
        <f t="shared" si="2"/>
        <v>98</v>
      </c>
      <c r="B110" s="63" t="s">
        <v>311</v>
      </c>
      <c r="C110" s="57">
        <v>0</v>
      </c>
      <c r="D110" s="57">
        <v>0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57">
        <v>0</v>
      </c>
      <c r="N110" s="58" t="s">
        <v>59</v>
      </c>
      <c r="O110" s="41">
        <v>0</v>
      </c>
      <c r="P110" s="22" t="s">
        <v>345</v>
      </c>
      <c r="Q110" s="8">
        <v>0.53300000000000003</v>
      </c>
      <c r="R110" s="12" t="s">
        <v>32</v>
      </c>
      <c r="S110" s="13">
        <v>2</v>
      </c>
      <c r="T110" s="11">
        <f t="shared" si="3"/>
        <v>1.0660000000000001</v>
      </c>
      <c r="U110" s="14" t="s">
        <v>313</v>
      </c>
      <c r="V110" s="14" t="s">
        <v>314</v>
      </c>
    </row>
    <row r="111" spans="1:22" x14ac:dyDescent="0.25">
      <c r="A111" s="6">
        <f t="shared" si="2"/>
        <v>99</v>
      </c>
      <c r="B111" s="63" t="s">
        <v>311</v>
      </c>
      <c r="C111" s="57">
        <v>0</v>
      </c>
      <c r="D111" s="57">
        <v>0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8" t="s">
        <v>59</v>
      </c>
      <c r="O111" s="41">
        <v>0</v>
      </c>
      <c r="P111" s="22" t="s">
        <v>346</v>
      </c>
      <c r="Q111" s="8">
        <v>0.53200000000000003</v>
      </c>
      <c r="R111" s="12" t="s">
        <v>32</v>
      </c>
      <c r="S111" s="13">
        <v>2</v>
      </c>
      <c r="T111" s="11">
        <f t="shared" si="3"/>
        <v>1.0640000000000001</v>
      </c>
      <c r="U111" s="14" t="s">
        <v>313</v>
      </c>
      <c r="V111" s="14" t="s">
        <v>314</v>
      </c>
    </row>
    <row r="112" spans="1:22" x14ac:dyDescent="0.25">
      <c r="A112" s="6">
        <f t="shared" si="2"/>
        <v>100</v>
      </c>
      <c r="B112" s="63" t="s">
        <v>231</v>
      </c>
      <c r="C112" s="57">
        <v>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8" t="s">
        <v>59</v>
      </c>
      <c r="O112" s="41">
        <v>0</v>
      </c>
      <c r="P112" s="22" t="s">
        <v>315</v>
      </c>
      <c r="Q112" s="8">
        <v>3.28</v>
      </c>
      <c r="R112" s="12" t="s">
        <v>32</v>
      </c>
      <c r="S112" s="13">
        <v>1</v>
      </c>
      <c r="T112" s="11">
        <f t="shared" si="3"/>
        <v>3.28</v>
      </c>
      <c r="U112" s="14" t="s">
        <v>316</v>
      </c>
      <c r="V112" s="14" t="s">
        <v>317</v>
      </c>
    </row>
    <row r="113" spans="1:22" x14ac:dyDescent="0.25">
      <c r="A113" s="6">
        <f t="shared" si="2"/>
        <v>101</v>
      </c>
      <c r="B113" s="63" t="s">
        <v>326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8" t="s">
        <v>59</v>
      </c>
      <c r="O113" s="41">
        <v>0</v>
      </c>
      <c r="P113" s="22" t="s">
        <v>324</v>
      </c>
      <c r="Q113" s="8">
        <v>5.47</v>
      </c>
      <c r="R113" s="12" t="s">
        <v>32</v>
      </c>
      <c r="S113" s="13">
        <v>1</v>
      </c>
      <c r="T113" s="11">
        <f t="shared" si="3"/>
        <v>5.47</v>
      </c>
      <c r="U113" s="14" t="s">
        <v>316</v>
      </c>
      <c r="V113" s="14" t="s">
        <v>325</v>
      </c>
    </row>
    <row r="114" spans="1:22" ht="21.75" customHeight="1" x14ac:dyDescent="0.25">
      <c r="A114" s="6">
        <f t="shared" si="2"/>
        <v>102</v>
      </c>
      <c r="B114" s="63" t="s">
        <v>326</v>
      </c>
      <c r="C114" s="57">
        <v>0</v>
      </c>
      <c r="D114" s="57"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57">
        <v>0</v>
      </c>
      <c r="M114" s="57">
        <v>0</v>
      </c>
      <c r="N114" s="58" t="s">
        <v>59</v>
      </c>
      <c r="O114" s="41">
        <v>0</v>
      </c>
      <c r="P114" s="22" t="s">
        <v>353</v>
      </c>
      <c r="Q114" s="8">
        <v>0.34</v>
      </c>
      <c r="R114" s="12" t="s">
        <v>32</v>
      </c>
      <c r="S114" s="13">
        <v>1</v>
      </c>
      <c r="T114" s="11">
        <f t="shared" si="3"/>
        <v>0.34</v>
      </c>
      <c r="U114" s="14" t="s">
        <v>316</v>
      </c>
      <c r="V114" s="14" t="s">
        <v>328</v>
      </c>
    </row>
    <row r="115" spans="1:22" x14ac:dyDescent="0.25">
      <c r="A115" s="6">
        <f t="shared" si="2"/>
        <v>103</v>
      </c>
      <c r="B115" s="63" t="s">
        <v>326</v>
      </c>
      <c r="C115" s="57">
        <v>0</v>
      </c>
      <c r="D115" s="57">
        <v>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0</v>
      </c>
      <c r="L115" s="57">
        <v>0</v>
      </c>
      <c r="M115" s="57">
        <v>0</v>
      </c>
      <c r="N115" s="58" t="s">
        <v>59</v>
      </c>
      <c r="O115" s="41">
        <v>0</v>
      </c>
      <c r="P115" s="22" t="s">
        <v>327</v>
      </c>
      <c r="Q115" s="8">
        <v>0.46400000000000002</v>
      </c>
      <c r="R115" s="12" t="s">
        <v>34</v>
      </c>
      <c r="S115" s="13">
        <v>5</v>
      </c>
      <c r="T115" s="11">
        <f t="shared" si="3"/>
        <v>2.3200000000000003</v>
      </c>
      <c r="U115" s="14" t="s">
        <v>316</v>
      </c>
      <c r="V115" s="14" t="s">
        <v>328</v>
      </c>
    </row>
    <row r="116" spans="1:22" x14ac:dyDescent="0.25">
      <c r="A116" s="6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60"/>
      <c r="M116" s="60"/>
      <c r="N116" s="59"/>
      <c r="O116" s="61"/>
      <c r="P116" s="31" t="s">
        <v>90</v>
      </c>
      <c r="Q116" s="23"/>
      <c r="R116" s="24"/>
      <c r="S116" s="25"/>
      <c r="T116" s="23"/>
      <c r="U116" s="26"/>
      <c r="V116" s="26"/>
    </row>
    <row r="117" spans="1:22" ht="18.75" customHeight="1" x14ac:dyDescent="0.25">
      <c r="A117" s="35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1"/>
      <c r="O117" s="61"/>
      <c r="P117" s="31" t="s">
        <v>37</v>
      </c>
      <c r="Q117" s="32"/>
      <c r="R117" s="24"/>
      <c r="S117" s="25"/>
      <c r="T117" s="33"/>
      <c r="U117" s="26"/>
      <c r="V117" s="26"/>
    </row>
    <row r="118" spans="1:22" x14ac:dyDescent="0.25">
      <c r="A118" s="35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60"/>
      <c r="M118" s="60"/>
      <c r="N118" s="61"/>
      <c r="O118" s="61"/>
      <c r="P118" s="31" t="s">
        <v>87</v>
      </c>
      <c r="Q118" s="32"/>
      <c r="R118" s="24"/>
      <c r="S118" s="25"/>
      <c r="T118" s="33"/>
      <c r="U118" s="26"/>
      <c r="V118" s="26"/>
    </row>
    <row r="119" spans="1:22" x14ac:dyDescent="0.25">
      <c r="A119" s="35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1"/>
      <c r="O119" s="59"/>
      <c r="P119" s="31" t="s">
        <v>38</v>
      </c>
      <c r="Q119" s="34"/>
      <c r="R119" s="24"/>
      <c r="S119" s="25"/>
      <c r="T119" s="32"/>
      <c r="U119" s="26"/>
      <c r="V119" s="26"/>
    </row>
    <row r="120" spans="1:22" ht="30" x14ac:dyDescent="0.25">
      <c r="A120" s="35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1"/>
      <c r="O120" s="61"/>
      <c r="P120" s="31" t="s">
        <v>39</v>
      </c>
      <c r="Q120" s="34"/>
      <c r="R120" s="24"/>
      <c r="S120" s="25"/>
      <c r="T120" s="32"/>
      <c r="U120" s="26"/>
      <c r="V120" s="26"/>
    </row>
    <row r="121" spans="1:22" x14ac:dyDescent="0.25">
      <c r="A121" s="35"/>
      <c r="B121" s="59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1"/>
      <c r="O121" s="61"/>
      <c r="P121" s="31" t="s">
        <v>40</v>
      </c>
      <c r="Q121" s="34"/>
      <c r="R121" s="24"/>
      <c r="S121" s="25"/>
      <c r="T121" s="32"/>
      <c r="U121" s="26"/>
      <c r="V121" s="26"/>
    </row>
    <row r="122" spans="1:22" ht="30" x14ac:dyDescent="0.25">
      <c r="A122" s="35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1"/>
      <c r="O122" s="61"/>
      <c r="P122" s="31" t="s">
        <v>35</v>
      </c>
      <c r="Q122" s="23"/>
      <c r="R122" s="24"/>
      <c r="S122" s="25"/>
      <c r="T122" s="32"/>
      <c r="U122" s="26"/>
      <c r="V122" s="26"/>
    </row>
    <row r="123" spans="1:22" ht="30" x14ac:dyDescent="0.25">
      <c r="A123" s="35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1"/>
      <c r="O123" s="61"/>
      <c r="P123" s="31" t="s">
        <v>33</v>
      </c>
      <c r="Q123" s="23"/>
      <c r="R123" s="24"/>
      <c r="S123" s="25"/>
      <c r="T123" s="32"/>
      <c r="U123" s="26"/>
      <c r="V123" s="26"/>
    </row>
    <row r="124" spans="1:22" ht="35.25" customHeight="1" x14ac:dyDescent="0.25">
      <c r="A124" s="6">
        <v>104</v>
      </c>
      <c r="B124" s="62">
        <v>43708</v>
      </c>
      <c r="C124" s="57">
        <v>0</v>
      </c>
      <c r="D124" s="57"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57">
        <v>0</v>
      </c>
      <c r="M124" s="57">
        <v>0</v>
      </c>
      <c r="N124" s="58" t="s">
        <v>59</v>
      </c>
      <c r="O124" s="41">
        <v>0</v>
      </c>
      <c r="P124" s="22" t="s">
        <v>65</v>
      </c>
      <c r="Q124" s="11">
        <v>0.04</v>
      </c>
      <c r="R124" s="12" t="s">
        <v>32</v>
      </c>
      <c r="S124" s="36">
        <f>280+40</f>
        <v>320</v>
      </c>
      <c r="T124" s="11">
        <f>Q124*S124</f>
        <v>12.8</v>
      </c>
      <c r="U124" s="27" t="s">
        <v>66</v>
      </c>
      <c r="V124" s="14" t="s">
        <v>67</v>
      </c>
    </row>
    <row r="125" spans="1:22" ht="57" customHeight="1" x14ac:dyDescent="0.25">
      <c r="A125" s="6">
        <f>1+A124</f>
        <v>105</v>
      </c>
      <c r="B125" s="62">
        <v>43708</v>
      </c>
      <c r="C125" s="57">
        <v>0</v>
      </c>
      <c r="D125" s="57"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57">
        <v>0</v>
      </c>
      <c r="N125" s="58" t="s">
        <v>59</v>
      </c>
      <c r="O125" s="41">
        <v>0</v>
      </c>
      <c r="P125" s="22" t="s">
        <v>65</v>
      </c>
      <c r="Q125" s="11">
        <v>3.7999999999999999E-2</v>
      </c>
      <c r="R125" s="12" t="s">
        <v>32</v>
      </c>
      <c r="S125" s="36">
        <v>150</v>
      </c>
      <c r="T125" s="11">
        <f>Q125*S125</f>
        <v>5.7</v>
      </c>
      <c r="U125" s="27" t="s">
        <v>68</v>
      </c>
      <c r="V125" s="14" t="s">
        <v>69</v>
      </c>
    </row>
    <row r="126" spans="1:22" ht="60.75" customHeight="1" x14ac:dyDescent="0.25">
      <c r="A126" s="6">
        <f t="shared" ref="A126:A160" si="4">1+A125</f>
        <v>106</v>
      </c>
      <c r="B126" s="62">
        <v>43708</v>
      </c>
      <c r="C126" s="57">
        <v>0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8" t="s">
        <v>59</v>
      </c>
      <c r="O126" s="41">
        <v>0</v>
      </c>
      <c r="P126" s="22" t="s">
        <v>70</v>
      </c>
      <c r="Q126" s="11">
        <v>4.3999999999999997E-2</v>
      </c>
      <c r="R126" s="12" t="s">
        <v>53</v>
      </c>
      <c r="S126" s="36">
        <v>24</v>
      </c>
      <c r="T126" s="11">
        <v>1.0561</v>
      </c>
      <c r="U126" s="22" t="s">
        <v>50</v>
      </c>
      <c r="V126" s="14" t="s">
        <v>51</v>
      </c>
    </row>
    <row r="127" spans="1:22" ht="45" x14ac:dyDescent="0.25">
      <c r="A127" s="6">
        <f t="shared" si="4"/>
        <v>107</v>
      </c>
      <c r="B127" s="62">
        <v>43708</v>
      </c>
      <c r="C127" s="57">
        <v>0</v>
      </c>
      <c r="D127" s="57"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57">
        <v>0</v>
      </c>
      <c r="N127" s="58" t="s">
        <v>59</v>
      </c>
      <c r="O127" s="41">
        <v>0</v>
      </c>
      <c r="P127" s="22" t="s">
        <v>71</v>
      </c>
      <c r="Q127" s="28">
        <v>1.8429999999999998E-2</v>
      </c>
      <c r="R127" s="19" t="s">
        <v>93</v>
      </c>
      <c r="S127" s="36">
        <v>371</v>
      </c>
      <c r="T127" s="11">
        <f>S127*Q127</f>
        <v>6.8375299999999992</v>
      </c>
      <c r="U127" s="22" t="s">
        <v>72</v>
      </c>
      <c r="V127" s="14" t="s">
        <v>73</v>
      </c>
    </row>
    <row r="128" spans="1:22" ht="45" x14ac:dyDescent="0.25">
      <c r="A128" s="6">
        <f t="shared" si="4"/>
        <v>108</v>
      </c>
      <c r="B128" s="62">
        <v>43708</v>
      </c>
      <c r="C128" s="57">
        <v>0</v>
      </c>
      <c r="D128" s="57">
        <v>0</v>
      </c>
      <c r="E128" s="57">
        <v>0</v>
      </c>
      <c r="F128" s="57">
        <v>0</v>
      </c>
      <c r="G128" s="57">
        <v>0</v>
      </c>
      <c r="H128" s="57">
        <v>0</v>
      </c>
      <c r="I128" s="57">
        <v>0</v>
      </c>
      <c r="J128" s="57">
        <v>0</v>
      </c>
      <c r="K128" s="57">
        <v>0</v>
      </c>
      <c r="L128" s="57">
        <v>0</v>
      </c>
      <c r="M128" s="57">
        <v>0</v>
      </c>
      <c r="N128" s="58" t="s">
        <v>59</v>
      </c>
      <c r="O128" s="41">
        <v>0</v>
      </c>
      <c r="P128" s="22" t="s">
        <v>74</v>
      </c>
      <c r="Q128" s="28">
        <v>57.228819999999999</v>
      </c>
      <c r="R128" s="12" t="s">
        <v>32</v>
      </c>
      <c r="S128" s="13">
        <v>1</v>
      </c>
      <c r="T128" s="11">
        <f t="shared" ref="T128" si="5">Q128*S128</f>
        <v>57.228819999999999</v>
      </c>
      <c r="U128" s="22" t="s">
        <v>72</v>
      </c>
      <c r="V128" s="14" t="s">
        <v>75</v>
      </c>
    </row>
    <row r="129" spans="1:22" ht="45" x14ac:dyDescent="0.25">
      <c r="A129" s="6">
        <f t="shared" si="4"/>
        <v>109</v>
      </c>
      <c r="B129" s="62">
        <v>43708</v>
      </c>
      <c r="C129" s="57">
        <v>0</v>
      </c>
      <c r="D129" s="57"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57">
        <v>0</v>
      </c>
      <c r="M129" s="57">
        <v>0</v>
      </c>
      <c r="N129" s="58" t="s">
        <v>59</v>
      </c>
      <c r="O129" s="41">
        <v>0</v>
      </c>
      <c r="P129" s="7" t="s">
        <v>271</v>
      </c>
      <c r="Q129" s="28">
        <v>0.222</v>
      </c>
      <c r="R129" s="12" t="s">
        <v>32</v>
      </c>
      <c r="S129" s="52">
        <v>1</v>
      </c>
      <c r="T129" s="11">
        <f>Q129</f>
        <v>0.222</v>
      </c>
      <c r="U129" s="22" t="s">
        <v>272</v>
      </c>
      <c r="V129" s="14" t="s">
        <v>273</v>
      </c>
    </row>
    <row r="130" spans="1:22" ht="45" x14ac:dyDescent="0.25">
      <c r="A130" s="6">
        <f t="shared" si="4"/>
        <v>110</v>
      </c>
      <c r="B130" s="62">
        <v>43708</v>
      </c>
      <c r="C130" s="57">
        <v>0</v>
      </c>
      <c r="D130" s="57">
        <v>0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57">
        <v>0</v>
      </c>
      <c r="N130" s="58" t="s">
        <v>59</v>
      </c>
      <c r="O130" s="41">
        <v>0</v>
      </c>
      <c r="P130" s="7" t="s">
        <v>271</v>
      </c>
      <c r="Q130" s="28">
        <v>0.06</v>
      </c>
      <c r="R130" s="12" t="s">
        <v>32</v>
      </c>
      <c r="S130" s="52">
        <v>1</v>
      </c>
      <c r="T130" s="11">
        <f t="shared" ref="T130:T134" si="6">Q130</f>
        <v>0.06</v>
      </c>
      <c r="U130" s="22" t="s">
        <v>272</v>
      </c>
      <c r="V130" s="14" t="s">
        <v>274</v>
      </c>
    </row>
    <row r="131" spans="1:22" ht="45" x14ac:dyDescent="0.25">
      <c r="A131" s="6">
        <f t="shared" si="4"/>
        <v>111</v>
      </c>
      <c r="B131" s="62">
        <v>43708</v>
      </c>
      <c r="C131" s="57">
        <v>0</v>
      </c>
      <c r="D131" s="57">
        <v>0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57">
        <v>0</v>
      </c>
      <c r="M131" s="57">
        <v>0</v>
      </c>
      <c r="N131" s="58" t="s">
        <v>59</v>
      </c>
      <c r="O131" s="41">
        <v>0</v>
      </c>
      <c r="P131" s="7" t="s">
        <v>271</v>
      </c>
      <c r="Q131" s="28">
        <v>2.0400000000000001E-2</v>
      </c>
      <c r="R131" s="12" t="s">
        <v>32</v>
      </c>
      <c r="S131" s="52">
        <v>1</v>
      </c>
      <c r="T131" s="11">
        <f t="shared" si="6"/>
        <v>2.0400000000000001E-2</v>
      </c>
      <c r="U131" s="22" t="s">
        <v>272</v>
      </c>
      <c r="V131" s="14" t="s">
        <v>275</v>
      </c>
    </row>
    <row r="132" spans="1:22" ht="45" x14ac:dyDescent="0.25">
      <c r="A132" s="6">
        <f t="shared" si="4"/>
        <v>112</v>
      </c>
      <c r="B132" s="62">
        <v>43708</v>
      </c>
      <c r="C132" s="57">
        <v>0</v>
      </c>
      <c r="D132" s="57"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57">
        <v>0</v>
      </c>
      <c r="N132" s="58" t="s">
        <v>59</v>
      </c>
      <c r="O132" s="41">
        <v>0</v>
      </c>
      <c r="P132" s="7" t="s">
        <v>271</v>
      </c>
      <c r="Q132" s="28">
        <v>0.86160000000000003</v>
      </c>
      <c r="R132" s="12" t="s">
        <v>32</v>
      </c>
      <c r="S132" s="52">
        <v>1</v>
      </c>
      <c r="T132" s="11">
        <f t="shared" si="6"/>
        <v>0.86160000000000003</v>
      </c>
      <c r="U132" s="22" t="s">
        <v>272</v>
      </c>
      <c r="V132" s="14" t="s">
        <v>276</v>
      </c>
    </row>
    <row r="133" spans="1:22" ht="45" x14ac:dyDescent="0.25">
      <c r="A133" s="6">
        <f t="shared" si="4"/>
        <v>113</v>
      </c>
      <c r="B133" s="62">
        <v>43708</v>
      </c>
      <c r="C133" s="57">
        <v>0</v>
      </c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8" t="s">
        <v>59</v>
      </c>
      <c r="O133" s="41">
        <v>0</v>
      </c>
      <c r="P133" s="7" t="s">
        <v>271</v>
      </c>
      <c r="Q133" s="28">
        <v>1.8540000000000001</v>
      </c>
      <c r="R133" s="12" t="s">
        <v>32</v>
      </c>
      <c r="S133" s="52">
        <v>1</v>
      </c>
      <c r="T133" s="11">
        <f t="shared" si="6"/>
        <v>1.8540000000000001</v>
      </c>
      <c r="U133" s="22" t="s">
        <v>272</v>
      </c>
      <c r="V133" s="14" t="s">
        <v>277</v>
      </c>
    </row>
    <row r="134" spans="1:22" x14ac:dyDescent="0.25">
      <c r="A134" s="6">
        <f t="shared" si="4"/>
        <v>114</v>
      </c>
      <c r="B134" s="62">
        <v>43708</v>
      </c>
      <c r="C134" s="57">
        <v>0</v>
      </c>
      <c r="D134" s="57">
        <v>0</v>
      </c>
      <c r="E134" s="57">
        <v>0</v>
      </c>
      <c r="F134" s="57">
        <v>0</v>
      </c>
      <c r="G134" s="57">
        <v>0</v>
      </c>
      <c r="H134" s="57">
        <v>0</v>
      </c>
      <c r="I134" s="57">
        <v>0</v>
      </c>
      <c r="J134" s="57">
        <v>0</v>
      </c>
      <c r="K134" s="57">
        <v>0</v>
      </c>
      <c r="L134" s="57">
        <v>0</v>
      </c>
      <c r="M134" s="57">
        <v>0</v>
      </c>
      <c r="N134" s="58" t="s">
        <v>59</v>
      </c>
      <c r="O134" s="41">
        <v>0</v>
      </c>
      <c r="P134" s="22" t="s">
        <v>86</v>
      </c>
      <c r="Q134" s="28">
        <v>6.41974</v>
      </c>
      <c r="R134" s="12" t="s">
        <v>32</v>
      </c>
      <c r="S134" s="64">
        <v>1</v>
      </c>
      <c r="T134" s="11">
        <f t="shared" si="6"/>
        <v>6.41974</v>
      </c>
      <c r="U134" s="22" t="s">
        <v>76</v>
      </c>
      <c r="V134" s="14" t="s">
        <v>77</v>
      </c>
    </row>
    <row r="135" spans="1:22" ht="30" x14ac:dyDescent="0.25">
      <c r="A135" s="6">
        <f t="shared" si="4"/>
        <v>115</v>
      </c>
      <c r="B135" s="62">
        <v>43708</v>
      </c>
      <c r="C135" s="57">
        <v>0</v>
      </c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8" t="s">
        <v>59</v>
      </c>
      <c r="O135" s="41">
        <v>0</v>
      </c>
      <c r="P135" s="22" t="s">
        <v>43</v>
      </c>
      <c r="Q135" s="11">
        <v>0.52129000000000003</v>
      </c>
      <c r="R135" s="12" t="s">
        <v>32</v>
      </c>
      <c r="S135" s="36">
        <v>1</v>
      </c>
      <c r="T135" s="11">
        <f>Q135*S135</f>
        <v>0.52129000000000003</v>
      </c>
      <c r="U135" s="27" t="s">
        <v>44</v>
      </c>
      <c r="V135" s="14" t="s">
        <v>45</v>
      </c>
    </row>
    <row r="136" spans="1:22" ht="20.25" customHeight="1" x14ac:dyDescent="0.25">
      <c r="A136" s="6">
        <f t="shared" si="4"/>
        <v>116</v>
      </c>
      <c r="B136" s="62">
        <v>43708</v>
      </c>
      <c r="C136" s="57">
        <v>0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8" t="s">
        <v>59</v>
      </c>
      <c r="O136" s="41">
        <v>0</v>
      </c>
      <c r="P136" s="22" t="s">
        <v>46</v>
      </c>
      <c r="Q136" s="11">
        <v>5.5298699999999998</v>
      </c>
      <c r="R136" s="12" t="s">
        <v>32</v>
      </c>
      <c r="S136" s="36">
        <v>1</v>
      </c>
      <c r="T136" s="11">
        <f>Q136*S136</f>
        <v>5.5298699999999998</v>
      </c>
      <c r="U136" s="27" t="s">
        <v>44</v>
      </c>
      <c r="V136" s="14" t="s">
        <v>47</v>
      </c>
    </row>
    <row r="137" spans="1:22" ht="23.25" customHeight="1" x14ac:dyDescent="0.25">
      <c r="A137" s="6">
        <f t="shared" si="4"/>
        <v>117</v>
      </c>
      <c r="B137" s="62">
        <v>43708</v>
      </c>
      <c r="C137" s="57">
        <v>0</v>
      </c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8" t="s">
        <v>59</v>
      </c>
      <c r="O137" s="41">
        <v>0</v>
      </c>
      <c r="P137" s="22" t="s">
        <v>49</v>
      </c>
      <c r="Q137" s="11">
        <v>2.4353500000000001</v>
      </c>
      <c r="R137" s="12" t="s">
        <v>32</v>
      </c>
      <c r="S137" s="36">
        <v>1</v>
      </c>
      <c r="T137" s="11">
        <f>S137*Q137</f>
        <v>2.4353500000000001</v>
      </c>
      <c r="U137" s="27" t="s">
        <v>44</v>
      </c>
      <c r="V137" s="14" t="s">
        <v>48</v>
      </c>
    </row>
    <row r="138" spans="1:22" x14ac:dyDescent="0.25">
      <c r="A138" s="6">
        <f t="shared" si="4"/>
        <v>118</v>
      </c>
      <c r="B138" s="62">
        <v>43708</v>
      </c>
      <c r="C138" s="57">
        <v>0</v>
      </c>
      <c r="D138" s="57">
        <v>0</v>
      </c>
      <c r="E138" s="57">
        <v>0</v>
      </c>
      <c r="F138" s="57"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8" t="s">
        <v>59</v>
      </c>
      <c r="O138" s="41">
        <v>0</v>
      </c>
      <c r="P138" s="22" t="s">
        <v>52</v>
      </c>
      <c r="Q138" s="11">
        <v>0.91427000000000003</v>
      </c>
      <c r="R138" s="12" t="s">
        <v>53</v>
      </c>
      <c r="S138" s="36">
        <v>3</v>
      </c>
      <c r="T138" s="11">
        <f>S138*Q138</f>
        <v>2.74281</v>
      </c>
      <c r="U138" s="27" t="s">
        <v>78</v>
      </c>
      <c r="V138" s="14" t="s">
        <v>92</v>
      </c>
    </row>
    <row r="139" spans="1:22" ht="55.5" customHeight="1" x14ac:dyDescent="0.25">
      <c r="A139" s="6">
        <f t="shared" si="4"/>
        <v>119</v>
      </c>
      <c r="B139" s="62">
        <v>43708</v>
      </c>
      <c r="C139" s="57">
        <v>0</v>
      </c>
      <c r="D139" s="57"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57">
        <v>0</v>
      </c>
      <c r="M139" s="57">
        <v>0</v>
      </c>
      <c r="N139" s="58" t="s">
        <v>59</v>
      </c>
      <c r="O139" s="41">
        <v>0</v>
      </c>
      <c r="P139" s="22" t="s">
        <v>52</v>
      </c>
      <c r="Q139" s="28">
        <v>0.82679000000000002</v>
      </c>
      <c r="R139" s="12" t="s">
        <v>53</v>
      </c>
      <c r="S139" s="64">
        <v>3</v>
      </c>
      <c r="T139" s="11">
        <f>Q139*S139</f>
        <v>2.4803700000000002</v>
      </c>
      <c r="U139" s="27" t="s">
        <v>54</v>
      </c>
      <c r="V139" s="14" t="s">
        <v>91</v>
      </c>
    </row>
    <row r="140" spans="1:22" ht="30" x14ac:dyDescent="0.25">
      <c r="A140" s="6">
        <f t="shared" si="4"/>
        <v>120</v>
      </c>
      <c r="B140" s="62">
        <v>43708</v>
      </c>
      <c r="C140" s="57">
        <v>0</v>
      </c>
      <c r="D140" s="57"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57">
        <v>0</v>
      </c>
      <c r="M140" s="57">
        <v>0</v>
      </c>
      <c r="N140" s="58" t="s">
        <v>59</v>
      </c>
      <c r="O140" s="41">
        <v>0</v>
      </c>
      <c r="P140" s="22" t="s">
        <v>49</v>
      </c>
      <c r="Q140" s="28">
        <v>0.7</v>
      </c>
      <c r="R140" s="29" t="s">
        <v>32</v>
      </c>
      <c r="S140" s="65">
        <v>2</v>
      </c>
      <c r="T140" s="28">
        <v>1.4</v>
      </c>
      <c r="U140" s="27" t="s">
        <v>89</v>
      </c>
      <c r="V140" s="14" t="s">
        <v>270</v>
      </c>
    </row>
    <row r="141" spans="1:22" ht="23.25" customHeight="1" x14ac:dyDescent="0.25">
      <c r="A141" s="6">
        <f t="shared" si="4"/>
        <v>121</v>
      </c>
      <c r="B141" s="62">
        <v>43704</v>
      </c>
      <c r="C141" s="57">
        <v>0</v>
      </c>
      <c r="D141" s="57">
        <v>0</v>
      </c>
      <c r="E141" s="57">
        <v>0</v>
      </c>
      <c r="F141" s="57">
        <v>0</v>
      </c>
      <c r="G141" s="57">
        <v>0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8" t="s">
        <v>59</v>
      </c>
      <c r="O141" s="41">
        <v>0</v>
      </c>
      <c r="P141" s="22" t="s">
        <v>100</v>
      </c>
      <c r="Q141" s="28">
        <v>0.68628999999999996</v>
      </c>
      <c r="R141" s="12" t="s">
        <v>32</v>
      </c>
      <c r="S141" s="64">
        <v>1</v>
      </c>
      <c r="T141" s="11">
        <f>Q141*S141</f>
        <v>0.68628999999999996</v>
      </c>
      <c r="U141" s="27" t="s">
        <v>88</v>
      </c>
      <c r="V141" s="14" t="s">
        <v>336</v>
      </c>
    </row>
    <row r="142" spans="1:22" ht="34.5" customHeight="1" x14ac:dyDescent="0.25">
      <c r="A142" s="6">
        <f t="shared" si="4"/>
        <v>122</v>
      </c>
      <c r="B142" s="62">
        <v>43708</v>
      </c>
      <c r="C142" s="57">
        <v>0</v>
      </c>
      <c r="D142" s="57">
        <v>0</v>
      </c>
      <c r="E142" s="57">
        <v>0</v>
      </c>
      <c r="F142" s="57"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57">
        <v>0</v>
      </c>
      <c r="M142" s="57">
        <v>0</v>
      </c>
      <c r="N142" s="58" t="s">
        <v>59</v>
      </c>
      <c r="O142" s="41">
        <v>0</v>
      </c>
      <c r="P142" s="22" t="s">
        <v>258</v>
      </c>
      <c r="Q142" s="28">
        <v>3.5000000000000003E-2</v>
      </c>
      <c r="R142" s="12" t="s">
        <v>257</v>
      </c>
      <c r="S142" s="64">
        <v>2753</v>
      </c>
      <c r="T142" s="11">
        <f>Q142*S142</f>
        <v>96.355000000000004</v>
      </c>
      <c r="U142" s="27" t="s">
        <v>259</v>
      </c>
      <c r="V142" s="7" t="s">
        <v>260</v>
      </c>
    </row>
    <row r="143" spans="1:22" ht="34.5" customHeight="1" x14ac:dyDescent="0.25">
      <c r="A143" s="6">
        <f t="shared" si="4"/>
        <v>123</v>
      </c>
      <c r="B143" s="62">
        <v>43703</v>
      </c>
      <c r="C143" s="57">
        <v>0</v>
      </c>
      <c r="D143" s="57">
        <v>0</v>
      </c>
      <c r="E143" s="57">
        <v>0</v>
      </c>
      <c r="F143" s="57">
        <v>0</v>
      </c>
      <c r="G143" s="57">
        <v>0</v>
      </c>
      <c r="H143" s="57">
        <v>0</v>
      </c>
      <c r="I143" s="57">
        <v>0</v>
      </c>
      <c r="J143" s="57">
        <v>0</v>
      </c>
      <c r="K143" s="57">
        <v>0</v>
      </c>
      <c r="L143" s="57">
        <v>0</v>
      </c>
      <c r="M143" s="57">
        <v>0</v>
      </c>
      <c r="N143" s="58" t="s">
        <v>59</v>
      </c>
      <c r="O143" s="41">
        <v>0</v>
      </c>
      <c r="P143" s="22" t="s">
        <v>263</v>
      </c>
      <c r="Q143" s="28">
        <v>0.51815999999999995</v>
      </c>
      <c r="R143" s="12" t="s">
        <v>32</v>
      </c>
      <c r="S143" s="64">
        <v>1</v>
      </c>
      <c r="T143" s="11">
        <f>Q143*S143</f>
        <v>0.51815999999999995</v>
      </c>
      <c r="U143" s="22" t="s">
        <v>261</v>
      </c>
      <c r="V143" s="7" t="s">
        <v>262</v>
      </c>
    </row>
    <row r="144" spans="1:22" ht="34.5" customHeight="1" x14ac:dyDescent="0.25">
      <c r="A144" s="6">
        <f t="shared" si="4"/>
        <v>124</v>
      </c>
      <c r="B144" s="62">
        <v>43692</v>
      </c>
      <c r="C144" s="57">
        <v>0</v>
      </c>
      <c r="D144" s="57"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57">
        <v>0</v>
      </c>
      <c r="M144" s="57">
        <v>0</v>
      </c>
      <c r="N144" s="58" t="s">
        <v>59</v>
      </c>
      <c r="O144" s="41">
        <v>0</v>
      </c>
      <c r="P144" s="22" t="s">
        <v>264</v>
      </c>
      <c r="Q144" s="28">
        <v>1.5</v>
      </c>
      <c r="R144" s="12" t="s">
        <v>265</v>
      </c>
      <c r="S144" s="64">
        <v>12.5</v>
      </c>
      <c r="T144" s="11">
        <f>Q144*S144</f>
        <v>18.75</v>
      </c>
      <c r="U144" s="22" t="s">
        <v>266</v>
      </c>
      <c r="V144" s="7" t="s">
        <v>267</v>
      </c>
    </row>
    <row r="145" spans="1:22" ht="34.5" customHeight="1" x14ac:dyDescent="0.25">
      <c r="A145" s="6">
        <f t="shared" si="4"/>
        <v>125</v>
      </c>
      <c r="B145" s="62">
        <v>43692</v>
      </c>
      <c r="C145" s="57">
        <v>0</v>
      </c>
      <c r="D145" s="57">
        <v>0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0</v>
      </c>
      <c r="K145" s="57">
        <v>0</v>
      </c>
      <c r="L145" s="57">
        <v>0</v>
      </c>
      <c r="M145" s="57">
        <v>0</v>
      </c>
      <c r="N145" s="58" t="s">
        <v>59</v>
      </c>
      <c r="O145" s="41">
        <v>0</v>
      </c>
      <c r="P145" s="22" t="s">
        <v>264</v>
      </c>
      <c r="Q145" s="28">
        <v>1.5</v>
      </c>
      <c r="R145" s="12" t="s">
        <v>265</v>
      </c>
      <c r="S145" s="64">
        <v>41</v>
      </c>
      <c r="T145" s="11">
        <f t="shared" ref="T145:T146" si="7">Q145*S145</f>
        <v>61.5</v>
      </c>
      <c r="U145" s="22" t="s">
        <v>266</v>
      </c>
      <c r="V145" s="7" t="s">
        <v>268</v>
      </c>
    </row>
    <row r="146" spans="1:22" ht="34.5" customHeight="1" x14ac:dyDescent="0.25">
      <c r="A146" s="6">
        <f t="shared" si="4"/>
        <v>126</v>
      </c>
      <c r="B146" s="62">
        <v>43700</v>
      </c>
      <c r="C146" s="57">
        <v>0</v>
      </c>
      <c r="D146" s="57">
        <v>0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0</v>
      </c>
      <c r="K146" s="57">
        <v>0</v>
      </c>
      <c r="L146" s="57">
        <v>0</v>
      </c>
      <c r="M146" s="57">
        <v>0</v>
      </c>
      <c r="N146" s="58" t="s">
        <v>59</v>
      </c>
      <c r="O146" s="41">
        <v>0</v>
      </c>
      <c r="P146" s="22" t="s">
        <v>264</v>
      </c>
      <c r="Q146" s="28">
        <v>1.5</v>
      </c>
      <c r="R146" s="12" t="s">
        <v>265</v>
      </c>
      <c r="S146" s="64">
        <v>3</v>
      </c>
      <c r="T146" s="11">
        <f t="shared" si="7"/>
        <v>4.5</v>
      </c>
      <c r="U146" s="22" t="s">
        <v>266</v>
      </c>
      <c r="V146" s="7" t="s">
        <v>269</v>
      </c>
    </row>
    <row r="147" spans="1:22" ht="16.5" customHeight="1" x14ac:dyDescent="0.25">
      <c r="A147" s="6">
        <f t="shared" si="4"/>
        <v>127</v>
      </c>
      <c r="B147" s="62">
        <v>43690</v>
      </c>
      <c r="C147" s="57">
        <v>0</v>
      </c>
      <c r="D147" s="57"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57">
        <v>0</v>
      </c>
      <c r="M147" s="57">
        <v>0</v>
      </c>
      <c r="N147" s="58" t="s">
        <v>59</v>
      </c>
      <c r="O147" s="41">
        <v>0</v>
      </c>
      <c r="P147" s="22" t="s">
        <v>331</v>
      </c>
      <c r="Q147" s="28">
        <v>3.2385000000000002</v>
      </c>
      <c r="R147" s="12" t="s">
        <v>32</v>
      </c>
      <c r="S147" s="64">
        <v>1</v>
      </c>
      <c r="T147" s="11">
        <v>3.2385000000000002</v>
      </c>
      <c r="U147" s="22" t="s">
        <v>329</v>
      </c>
      <c r="V147" s="7" t="s">
        <v>330</v>
      </c>
    </row>
    <row r="148" spans="1:22" ht="89.25" customHeight="1" x14ac:dyDescent="0.25">
      <c r="A148" s="6">
        <f t="shared" si="4"/>
        <v>128</v>
      </c>
      <c r="B148" s="62">
        <v>43690</v>
      </c>
      <c r="C148" s="57">
        <v>0</v>
      </c>
      <c r="D148" s="57">
        <v>0</v>
      </c>
      <c r="E148" s="57">
        <v>0</v>
      </c>
      <c r="F148" s="57">
        <v>0</v>
      </c>
      <c r="G148" s="57">
        <v>0</v>
      </c>
      <c r="H148" s="57">
        <v>0</v>
      </c>
      <c r="I148" s="57">
        <v>0</v>
      </c>
      <c r="J148" s="57">
        <v>0</v>
      </c>
      <c r="K148" s="57">
        <v>0</v>
      </c>
      <c r="L148" s="57">
        <v>0</v>
      </c>
      <c r="M148" s="57">
        <v>0</v>
      </c>
      <c r="N148" s="58" t="s">
        <v>59</v>
      </c>
      <c r="O148" s="41">
        <v>0</v>
      </c>
      <c r="P148" s="22" t="s">
        <v>321</v>
      </c>
      <c r="Q148" s="28">
        <v>8.6136400000000002</v>
      </c>
      <c r="R148" s="12" t="s">
        <v>32</v>
      </c>
      <c r="S148" s="64">
        <v>1</v>
      </c>
      <c r="T148" s="11">
        <f>Q148*S148</f>
        <v>8.6136400000000002</v>
      </c>
      <c r="U148" s="22" t="s">
        <v>322</v>
      </c>
      <c r="V148" s="7" t="s">
        <v>323</v>
      </c>
    </row>
    <row r="149" spans="1:22" ht="61.5" customHeight="1" x14ac:dyDescent="0.25">
      <c r="A149" s="6">
        <f t="shared" si="4"/>
        <v>129</v>
      </c>
      <c r="B149" s="62">
        <v>43692</v>
      </c>
      <c r="C149" s="57">
        <v>0</v>
      </c>
      <c r="D149" s="57"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57">
        <v>0</v>
      </c>
      <c r="M149" s="57">
        <v>0</v>
      </c>
      <c r="N149" s="58" t="s">
        <v>59</v>
      </c>
      <c r="O149" s="41">
        <v>0</v>
      </c>
      <c r="P149" s="22" t="s">
        <v>320</v>
      </c>
      <c r="Q149" s="28">
        <v>3.0226000000000002</v>
      </c>
      <c r="R149" s="12" t="s">
        <v>32</v>
      </c>
      <c r="S149" s="64">
        <v>1</v>
      </c>
      <c r="T149" s="11">
        <f>Q149*S149</f>
        <v>3.0226000000000002</v>
      </c>
      <c r="U149" s="22" t="s">
        <v>318</v>
      </c>
      <c r="V149" s="7" t="s">
        <v>319</v>
      </c>
    </row>
    <row r="150" spans="1:22" ht="34.5" customHeight="1" x14ac:dyDescent="0.25">
      <c r="A150" s="6">
        <f t="shared" si="4"/>
        <v>130</v>
      </c>
      <c r="B150" s="62">
        <v>43689</v>
      </c>
      <c r="C150" s="57">
        <v>0</v>
      </c>
      <c r="D150" s="57">
        <v>0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0</v>
      </c>
      <c r="K150" s="57">
        <v>0</v>
      </c>
      <c r="L150" s="57">
        <v>0</v>
      </c>
      <c r="M150" s="57">
        <v>0</v>
      </c>
      <c r="N150" s="58" t="s">
        <v>59</v>
      </c>
      <c r="O150" s="41">
        <v>0</v>
      </c>
      <c r="P150" s="22" t="s">
        <v>294</v>
      </c>
      <c r="Q150" s="28">
        <v>0.93830000000000002</v>
      </c>
      <c r="R150" s="12" t="s">
        <v>32</v>
      </c>
      <c r="S150" s="64">
        <v>8</v>
      </c>
      <c r="T150" s="11">
        <f>Q150*S150</f>
        <v>7.5064000000000002</v>
      </c>
      <c r="U150" s="22" t="s">
        <v>292</v>
      </c>
      <c r="V150" s="7" t="s">
        <v>293</v>
      </c>
    </row>
    <row r="151" spans="1:22" ht="77.25" customHeight="1" x14ac:dyDescent="0.25">
      <c r="A151" s="6">
        <f t="shared" si="4"/>
        <v>131</v>
      </c>
      <c r="B151" s="62">
        <v>43700</v>
      </c>
      <c r="C151" s="57">
        <v>0</v>
      </c>
      <c r="D151" s="57">
        <v>0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0</v>
      </c>
      <c r="K151" s="57">
        <v>0</v>
      </c>
      <c r="L151" s="57">
        <v>0</v>
      </c>
      <c r="M151" s="57">
        <v>0</v>
      </c>
      <c r="N151" s="58" t="s">
        <v>59</v>
      </c>
      <c r="O151" s="41">
        <v>0</v>
      </c>
      <c r="P151" s="22" t="s">
        <v>291</v>
      </c>
      <c r="Q151" s="28">
        <v>2.4612599999999998</v>
      </c>
      <c r="R151" s="12" t="s">
        <v>32</v>
      </c>
      <c r="S151" s="64">
        <v>1</v>
      </c>
      <c r="T151" s="11">
        <f>Q151*S151</f>
        <v>2.4612599999999998</v>
      </c>
      <c r="U151" s="22" t="s">
        <v>289</v>
      </c>
      <c r="V151" s="7" t="s">
        <v>290</v>
      </c>
    </row>
    <row r="152" spans="1:22" ht="48.75" customHeight="1" x14ac:dyDescent="0.25">
      <c r="A152" s="6">
        <f t="shared" si="4"/>
        <v>132</v>
      </c>
      <c r="B152" s="62">
        <v>43689</v>
      </c>
      <c r="C152" s="57">
        <v>0</v>
      </c>
      <c r="D152" s="57"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57">
        <v>0</v>
      </c>
      <c r="M152" s="57">
        <v>0</v>
      </c>
      <c r="N152" s="58" t="s">
        <v>59</v>
      </c>
      <c r="O152" s="41">
        <v>0</v>
      </c>
      <c r="P152" s="22" t="s">
        <v>286</v>
      </c>
      <c r="Q152" s="28">
        <v>1.2099599999999999</v>
      </c>
      <c r="R152" s="12" t="s">
        <v>32</v>
      </c>
      <c r="S152" s="64">
        <v>1</v>
      </c>
      <c r="T152" s="11">
        <f>Q152*S152</f>
        <v>1.2099599999999999</v>
      </c>
      <c r="U152" s="22" t="s">
        <v>284</v>
      </c>
      <c r="V152" s="7" t="s">
        <v>285</v>
      </c>
    </row>
    <row r="153" spans="1:22" ht="48.75" customHeight="1" x14ac:dyDescent="0.25">
      <c r="A153" s="6">
        <f t="shared" si="4"/>
        <v>133</v>
      </c>
      <c r="B153" s="62">
        <v>43689</v>
      </c>
      <c r="C153" s="57">
        <v>0</v>
      </c>
      <c r="D153" s="57">
        <v>0</v>
      </c>
      <c r="E153" s="57">
        <v>0</v>
      </c>
      <c r="F153" s="57">
        <v>0</v>
      </c>
      <c r="G153" s="57">
        <v>0</v>
      </c>
      <c r="H153" s="57">
        <v>0</v>
      </c>
      <c r="I153" s="57">
        <v>0</v>
      </c>
      <c r="J153" s="57">
        <v>0</v>
      </c>
      <c r="K153" s="57">
        <v>0</v>
      </c>
      <c r="L153" s="57">
        <v>0</v>
      </c>
      <c r="M153" s="57">
        <v>0</v>
      </c>
      <c r="N153" s="58" t="s">
        <v>59</v>
      </c>
      <c r="O153" s="41">
        <v>0</v>
      </c>
      <c r="P153" s="22" t="s">
        <v>287</v>
      </c>
      <c r="Q153" s="28">
        <v>0.65215000000000001</v>
      </c>
      <c r="R153" s="12" t="s">
        <v>32</v>
      </c>
      <c r="S153" s="64">
        <v>5</v>
      </c>
      <c r="T153" s="11">
        <f t="shared" ref="T153:T154" si="8">Q153*S153</f>
        <v>3.2607499999999998</v>
      </c>
      <c r="U153" s="22" t="s">
        <v>284</v>
      </c>
      <c r="V153" s="7" t="s">
        <v>285</v>
      </c>
    </row>
    <row r="154" spans="1:22" ht="48.75" customHeight="1" x14ac:dyDescent="0.25">
      <c r="A154" s="6">
        <f t="shared" si="4"/>
        <v>134</v>
      </c>
      <c r="B154" s="62">
        <v>43689</v>
      </c>
      <c r="C154" s="57">
        <v>0</v>
      </c>
      <c r="D154" s="57"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57">
        <v>0</v>
      </c>
      <c r="M154" s="57">
        <v>0</v>
      </c>
      <c r="N154" s="58" t="s">
        <v>59</v>
      </c>
      <c r="O154" s="41">
        <v>0</v>
      </c>
      <c r="P154" s="22" t="s">
        <v>288</v>
      </c>
      <c r="Q154" s="28">
        <v>0.76107000000000002</v>
      </c>
      <c r="R154" s="12" t="s">
        <v>32</v>
      </c>
      <c r="S154" s="64">
        <v>1</v>
      </c>
      <c r="T154" s="11">
        <f t="shared" si="8"/>
        <v>0.76107000000000002</v>
      </c>
      <c r="U154" s="22" t="s">
        <v>284</v>
      </c>
      <c r="V154" s="7" t="s">
        <v>285</v>
      </c>
    </row>
    <row r="155" spans="1:22" ht="34.5" customHeight="1" x14ac:dyDescent="0.25">
      <c r="A155" s="6">
        <f t="shared" si="4"/>
        <v>135</v>
      </c>
      <c r="B155" s="62">
        <v>43696</v>
      </c>
      <c r="C155" s="57">
        <v>0</v>
      </c>
      <c r="D155" s="57"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57">
        <v>0</v>
      </c>
      <c r="M155" s="57">
        <v>0</v>
      </c>
      <c r="N155" s="58" t="s">
        <v>59</v>
      </c>
      <c r="O155" s="41">
        <v>0</v>
      </c>
      <c r="P155" s="22" t="s">
        <v>283</v>
      </c>
      <c r="Q155" s="28">
        <v>1.2</v>
      </c>
      <c r="R155" s="12" t="s">
        <v>32</v>
      </c>
      <c r="S155" s="64">
        <v>8</v>
      </c>
      <c r="T155" s="11">
        <v>9.6</v>
      </c>
      <c r="U155" s="22" t="s">
        <v>281</v>
      </c>
      <c r="V155" s="7" t="s">
        <v>282</v>
      </c>
    </row>
    <row r="156" spans="1:22" ht="50.25" customHeight="1" x14ac:dyDescent="0.25">
      <c r="A156" s="6">
        <f t="shared" si="4"/>
        <v>136</v>
      </c>
      <c r="B156" s="62">
        <v>43705</v>
      </c>
      <c r="C156" s="57">
        <v>0</v>
      </c>
      <c r="D156" s="57">
        <v>0</v>
      </c>
      <c r="E156" s="57">
        <v>0</v>
      </c>
      <c r="F156" s="57">
        <v>0</v>
      </c>
      <c r="G156" s="57">
        <v>0</v>
      </c>
      <c r="H156" s="57">
        <v>0</v>
      </c>
      <c r="I156" s="57">
        <v>0</v>
      </c>
      <c r="J156" s="57">
        <v>0</v>
      </c>
      <c r="K156" s="57">
        <v>0</v>
      </c>
      <c r="L156" s="57">
        <v>0</v>
      </c>
      <c r="M156" s="57">
        <v>0</v>
      </c>
      <c r="N156" s="58" t="s">
        <v>59</v>
      </c>
      <c r="O156" s="41">
        <v>0</v>
      </c>
      <c r="P156" s="22" t="s">
        <v>278</v>
      </c>
      <c r="Q156" s="28">
        <v>38.874470000000002</v>
      </c>
      <c r="R156" s="12" t="s">
        <v>32</v>
      </c>
      <c r="S156" s="64">
        <v>1</v>
      </c>
      <c r="T156" s="11">
        <v>38.874470000000002</v>
      </c>
      <c r="U156" s="27" t="s">
        <v>279</v>
      </c>
      <c r="V156" s="7" t="s">
        <v>280</v>
      </c>
    </row>
    <row r="157" spans="1:22" ht="30" x14ac:dyDescent="0.25">
      <c r="A157" s="6">
        <f t="shared" si="4"/>
        <v>137</v>
      </c>
      <c r="B157" s="62">
        <v>43706</v>
      </c>
      <c r="C157" s="57">
        <v>0</v>
      </c>
      <c r="D157" s="57">
        <v>0</v>
      </c>
      <c r="E157" s="57">
        <v>0</v>
      </c>
      <c r="F157" s="57">
        <v>0</v>
      </c>
      <c r="G157" s="57">
        <v>0</v>
      </c>
      <c r="H157" s="57">
        <v>0</v>
      </c>
      <c r="I157" s="57">
        <v>0</v>
      </c>
      <c r="J157" s="57">
        <v>0</v>
      </c>
      <c r="K157" s="57">
        <v>0</v>
      </c>
      <c r="L157" s="57">
        <v>0</v>
      </c>
      <c r="M157" s="57">
        <v>0</v>
      </c>
      <c r="N157" s="58" t="s">
        <v>59</v>
      </c>
      <c r="O157" s="41">
        <v>0</v>
      </c>
      <c r="P157" s="22" t="s">
        <v>254</v>
      </c>
      <c r="Q157" s="28">
        <v>3.38</v>
      </c>
      <c r="R157" s="12" t="s">
        <v>32</v>
      </c>
      <c r="S157" s="13">
        <v>1</v>
      </c>
      <c r="T157" s="11">
        <v>3.38</v>
      </c>
      <c r="U157" s="27" t="s">
        <v>255</v>
      </c>
      <c r="V157" s="7" t="s">
        <v>256</v>
      </c>
    </row>
    <row r="158" spans="1:22" x14ac:dyDescent="0.25">
      <c r="A158" s="6">
        <f t="shared" si="4"/>
        <v>138</v>
      </c>
      <c r="B158" s="62">
        <v>43682</v>
      </c>
      <c r="C158" s="57">
        <v>0</v>
      </c>
      <c r="D158" s="57">
        <v>0</v>
      </c>
      <c r="E158" s="57">
        <v>0</v>
      </c>
      <c r="F158" s="57">
        <v>0</v>
      </c>
      <c r="G158" s="57">
        <v>0</v>
      </c>
      <c r="H158" s="57">
        <v>0</v>
      </c>
      <c r="I158" s="57">
        <v>0</v>
      </c>
      <c r="J158" s="57">
        <v>0</v>
      </c>
      <c r="K158" s="57">
        <v>0</v>
      </c>
      <c r="L158" s="57">
        <v>0</v>
      </c>
      <c r="M158" s="57">
        <v>0</v>
      </c>
      <c r="N158" s="58" t="s">
        <v>59</v>
      </c>
      <c r="O158" s="41">
        <v>0</v>
      </c>
      <c r="P158" s="22" t="s">
        <v>332</v>
      </c>
      <c r="Q158" s="28">
        <v>0.2</v>
      </c>
      <c r="R158" s="12" t="s">
        <v>32</v>
      </c>
      <c r="S158" s="13">
        <v>1</v>
      </c>
      <c r="T158" s="11">
        <v>0.2</v>
      </c>
      <c r="U158" s="27" t="s">
        <v>333</v>
      </c>
      <c r="V158" s="7" t="s">
        <v>334</v>
      </c>
    </row>
    <row r="159" spans="1:22" x14ac:dyDescent="0.25">
      <c r="A159" s="6">
        <f t="shared" si="4"/>
        <v>139</v>
      </c>
      <c r="B159" s="62">
        <v>43696</v>
      </c>
      <c r="C159" s="57">
        <v>0</v>
      </c>
      <c r="D159" s="57">
        <v>0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8" t="s">
        <v>59</v>
      </c>
      <c r="O159" s="41">
        <v>0</v>
      </c>
      <c r="P159" s="22" t="s">
        <v>332</v>
      </c>
      <c r="Q159" s="28">
        <v>0.45</v>
      </c>
      <c r="R159" s="12" t="s">
        <v>32</v>
      </c>
      <c r="S159" s="13">
        <v>1</v>
      </c>
      <c r="T159" s="11">
        <v>0.45</v>
      </c>
      <c r="U159" s="27" t="s">
        <v>333</v>
      </c>
      <c r="V159" s="7" t="s">
        <v>335</v>
      </c>
    </row>
    <row r="160" spans="1:22" ht="45" x14ac:dyDescent="0.25">
      <c r="A160" s="6">
        <f t="shared" si="4"/>
        <v>140</v>
      </c>
      <c r="B160" s="62">
        <v>43708</v>
      </c>
      <c r="C160" s="57">
        <v>0</v>
      </c>
      <c r="D160" s="57">
        <v>0</v>
      </c>
      <c r="E160" s="57">
        <v>0</v>
      </c>
      <c r="F160" s="57">
        <v>0</v>
      </c>
      <c r="G160" s="57">
        <v>0</v>
      </c>
      <c r="H160" s="57">
        <v>0</v>
      </c>
      <c r="I160" s="57">
        <v>0</v>
      </c>
      <c r="J160" s="57">
        <v>0</v>
      </c>
      <c r="K160" s="57">
        <v>0</v>
      </c>
      <c r="L160" s="57">
        <v>0</v>
      </c>
      <c r="M160" s="57">
        <v>0</v>
      </c>
      <c r="N160" s="58" t="s">
        <v>59</v>
      </c>
      <c r="O160" s="41">
        <v>0</v>
      </c>
      <c r="P160" s="7" t="s">
        <v>97</v>
      </c>
      <c r="Q160" s="28">
        <v>1.6339300000000001</v>
      </c>
      <c r="R160" s="12" t="s">
        <v>32</v>
      </c>
      <c r="S160" s="13">
        <v>1</v>
      </c>
      <c r="T160" s="11">
        <f>Q160</f>
        <v>1.6339300000000001</v>
      </c>
      <c r="U160" s="27" t="s">
        <v>98</v>
      </c>
      <c r="V160" s="7" t="s">
        <v>99</v>
      </c>
    </row>
    <row r="161" spans="1:22" x14ac:dyDescent="0.25">
      <c r="A161" s="6"/>
      <c r="B161" s="59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1"/>
      <c r="O161" s="61"/>
      <c r="P161" s="42" t="s">
        <v>41</v>
      </c>
      <c r="Q161" s="23"/>
      <c r="R161" s="26"/>
      <c r="S161" s="26"/>
      <c r="T161" s="23"/>
      <c r="U161" s="26"/>
      <c r="V161" s="26"/>
    </row>
    <row r="162" spans="1:22" x14ac:dyDescent="0.25">
      <c r="A162" s="6">
        <v>141</v>
      </c>
      <c r="B162" s="62">
        <v>43708</v>
      </c>
      <c r="C162" s="57">
        <v>0</v>
      </c>
      <c r="D162" s="57"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57">
        <v>0</v>
      </c>
      <c r="M162" s="57">
        <v>0</v>
      </c>
      <c r="N162" s="58" t="s">
        <v>59</v>
      </c>
      <c r="O162" s="41">
        <v>0</v>
      </c>
      <c r="P162" s="22" t="s">
        <v>55</v>
      </c>
      <c r="Q162" s="11">
        <v>4.6359999999999998E-2</v>
      </c>
      <c r="R162" s="12" t="s">
        <v>34</v>
      </c>
      <c r="S162" s="67">
        <v>517.16</v>
      </c>
      <c r="T162" s="11">
        <f>Q162*S162</f>
        <v>23.975537599999999</v>
      </c>
      <c r="U162" s="14" t="s">
        <v>56</v>
      </c>
      <c r="V162" s="14" t="s">
        <v>85</v>
      </c>
    </row>
    <row r="163" spans="1:22" x14ac:dyDescent="0.25">
      <c r="A163" s="6">
        <f>1+A162</f>
        <v>142</v>
      </c>
      <c r="B163" s="62">
        <v>43708</v>
      </c>
      <c r="C163" s="57">
        <v>0</v>
      </c>
      <c r="D163" s="57">
        <v>0</v>
      </c>
      <c r="E163" s="57">
        <v>0</v>
      </c>
      <c r="F163" s="57">
        <v>0</v>
      </c>
      <c r="G163" s="57">
        <v>0</v>
      </c>
      <c r="H163" s="57">
        <v>0</v>
      </c>
      <c r="I163" s="57">
        <v>0</v>
      </c>
      <c r="J163" s="57">
        <v>0</v>
      </c>
      <c r="K163" s="57">
        <v>0</v>
      </c>
      <c r="L163" s="57">
        <v>0</v>
      </c>
      <c r="M163" s="57">
        <v>0</v>
      </c>
      <c r="N163" s="58" t="s">
        <v>59</v>
      </c>
      <c r="O163" s="41">
        <v>0</v>
      </c>
      <c r="P163" s="22" t="s">
        <v>57</v>
      </c>
      <c r="Q163" s="21">
        <v>2.1499999999999998E-2</v>
      </c>
      <c r="R163" s="12" t="s">
        <v>34</v>
      </c>
      <c r="S163" s="67">
        <v>1212.21</v>
      </c>
      <c r="T163" s="21">
        <f>Q163*S163</f>
        <v>26.062514999999998</v>
      </c>
      <c r="U163" s="14" t="s">
        <v>96</v>
      </c>
      <c r="V163" s="14" t="s">
        <v>341</v>
      </c>
    </row>
    <row r="164" spans="1:22" x14ac:dyDescent="0.25">
      <c r="A164" s="6">
        <f t="shared" ref="A164:A171" si="9">1+A163</f>
        <v>143</v>
      </c>
      <c r="B164" s="62">
        <v>43708</v>
      </c>
      <c r="C164" s="57">
        <v>0</v>
      </c>
      <c r="D164" s="57">
        <v>0</v>
      </c>
      <c r="E164" s="57">
        <v>0</v>
      </c>
      <c r="F164" s="57">
        <v>0</v>
      </c>
      <c r="G164" s="57">
        <v>0</v>
      </c>
      <c r="H164" s="57">
        <v>0</v>
      </c>
      <c r="I164" s="57">
        <v>0</v>
      </c>
      <c r="J164" s="57">
        <v>0</v>
      </c>
      <c r="K164" s="57">
        <v>0</v>
      </c>
      <c r="L164" s="57">
        <v>0</v>
      </c>
      <c r="M164" s="57">
        <v>0</v>
      </c>
      <c r="N164" s="58" t="s">
        <v>59</v>
      </c>
      <c r="O164" s="41">
        <v>0</v>
      </c>
      <c r="P164" s="22" t="s">
        <v>57</v>
      </c>
      <c r="Q164" s="21">
        <v>2.1999999999999999E-2</v>
      </c>
      <c r="R164" s="12" t="s">
        <v>34</v>
      </c>
      <c r="S164" s="67">
        <f>1987.2+341.02</f>
        <v>2328.2200000000003</v>
      </c>
      <c r="T164" s="21">
        <f>Q164*S164</f>
        <v>51.220840000000003</v>
      </c>
      <c r="U164" s="14" t="s">
        <v>96</v>
      </c>
      <c r="V164" s="14" t="s">
        <v>342</v>
      </c>
    </row>
    <row r="165" spans="1:22" x14ac:dyDescent="0.25">
      <c r="A165" s="6">
        <f t="shared" si="9"/>
        <v>144</v>
      </c>
      <c r="B165" s="62">
        <v>43708</v>
      </c>
      <c r="C165" s="57">
        <v>0</v>
      </c>
      <c r="D165" s="57">
        <v>0</v>
      </c>
      <c r="E165" s="57">
        <v>0</v>
      </c>
      <c r="F165" s="57">
        <v>0</v>
      </c>
      <c r="G165" s="57">
        <v>0</v>
      </c>
      <c r="H165" s="57">
        <v>0</v>
      </c>
      <c r="I165" s="57">
        <v>0</v>
      </c>
      <c r="J165" s="57">
        <v>0</v>
      </c>
      <c r="K165" s="57">
        <v>0</v>
      </c>
      <c r="L165" s="57">
        <v>0</v>
      </c>
      <c r="M165" s="57">
        <v>0</v>
      </c>
      <c r="N165" s="58" t="s">
        <v>59</v>
      </c>
      <c r="O165" s="41">
        <v>0</v>
      </c>
      <c r="P165" s="22" t="s">
        <v>55</v>
      </c>
      <c r="Q165" s="11">
        <v>4.6850000000000003E-2</v>
      </c>
      <c r="R165" s="12" t="s">
        <v>34</v>
      </c>
      <c r="S165" s="67">
        <v>751.64</v>
      </c>
      <c r="T165" s="11">
        <f>Q165*S165</f>
        <v>35.214334000000001</v>
      </c>
      <c r="U165" s="14" t="s">
        <v>58</v>
      </c>
      <c r="V165" s="14" t="s">
        <v>94</v>
      </c>
    </row>
    <row r="166" spans="1:22" ht="30" x14ac:dyDescent="0.25">
      <c r="A166" s="6">
        <f t="shared" si="9"/>
        <v>145</v>
      </c>
      <c r="B166" s="62">
        <v>43693</v>
      </c>
      <c r="C166" s="57">
        <v>0</v>
      </c>
      <c r="D166" s="57">
        <v>0</v>
      </c>
      <c r="E166" s="57">
        <v>0</v>
      </c>
      <c r="F166" s="57">
        <v>0</v>
      </c>
      <c r="G166" s="57">
        <v>0</v>
      </c>
      <c r="H166" s="57">
        <v>0</v>
      </c>
      <c r="I166" s="57">
        <v>0</v>
      </c>
      <c r="J166" s="57">
        <v>0</v>
      </c>
      <c r="K166" s="57">
        <v>0</v>
      </c>
      <c r="L166" s="57">
        <v>0</v>
      </c>
      <c r="M166" s="57">
        <v>0</v>
      </c>
      <c r="N166" s="58" t="s">
        <v>59</v>
      </c>
      <c r="O166" s="41">
        <v>0</v>
      </c>
      <c r="P166" s="22" t="s">
        <v>227</v>
      </c>
      <c r="Q166" s="28">
        <v>4.5929999999999999E-2</v>
      </c>
      <c r="R166" s="12" t="s">
        <v>34</v>
      </c>
      <c r="S166" s="66">
        <f>43.54*0.4318</f>
        <v>18.800571999999999</v>
      </c>
      <c r="T166" s="11">
        <f>S166*Q166</f>
        <v>0.86351027195999996</v>
      </c>
      <c r="U166" s="7" t="s">
        <v>225</v>
      </c>
      <c r="V166" s="14" t="s">
        <v>226</v>
      </c>
    </row>
    <row r="167" spans="1:22" x14ac:dyDescent="0.25">
      <c r="A167" s="6">
        <f t="shared" si="9"/>
        <v>146</v>
      </c>
      <c r="B167" s="62">
        <v>43685</v>
      </c>
      <c r="C167" s="57">
        <v>0</v>
      </c>
      <c r="D167" s="57">
        <v>0</v>
      </c>
      <c r="E167" s="57">
        <v>0</v>
      </c>
      <c r="F167" s="57">
        <v>0</v>
      </c>
      <c r="G167" s="57">
        <v>0</v>
      </c>
      <c r="H167" s="57">
        <v>0</v>
      </c>
      <c r="I167" s="57">
        <v>0</v>
      </c>
      <c r="J167" s="57">
        <v>0</v>
      </c>
      <c r="K167" s="57">
        <v>0</v>
      </c>
      <c r="L167" s="57">
        <v>0</v>
      </c>
      <c r="M167" s="57">
        <v>0</v>
      </c>
      <c r="N167" s="58" t="s">
        <v>59</v>
      </c>
      <c r="O167" s="41">
        <v>0</v>
      </c>
      <c r="P167" s="22" t="s">
        <v>55</v>
      </c>
      <c r="Q167" s="28">
        <v>4.5199999999999997E-2</v>
      </c>
      <c r="R167" s="12" t="s">
        <v>34</v>
      </c>
      <c r="S167" s="66">
        <f>10*0.4318</f>
        <v>4.3180000000000005</v>
      </c>
      <c r="T167" s="11">
        <f t="shared" ref="T167:T171" si="10">S167*Q167</f>
        <v>0.1951736</v>
      </c>
      <c r="U167" s="14" t="s">
        <v>223</v>
      </c>
      <c r="V167" s="14" t="s">
        <v>224</v>
      </c>
    </row>
    <row r="168" spans="1:22" x14ac:dyDescent="0.25">
      <c r="A168" s="6">
        <f t="shared" si="9"/>
        <v>147</v>
      </c>
      <c r="B168" s="62">
        <v>43679</v>
      </c>
      <c r="C168" s="57">
        <v>0</v>
      </c>
      <c r="D168" s="57">
        <v>0</v>
      </c>
      <c r="E168" s="57">
        <v>0</v>
      </c>
      <c r="F168" s="57">
        <v>0</v>
      </c>
      <c r="G168" s="57">
        <v>0</v>
      </c>
      <c r="H168" s="57">
        <v>0</v>
      </c>
      <c r="I168" s="57">
        <v>0</v>
      </c>
      <c r="J168" s="57">
        <v>0</v>
      </c>
      <c r="K168" s="57">
        <v>0</v>
      </c>
      <c r="L168" s="57">
        <v>0</v>
      </c>
      <c r="M168" s="57">
        <v>0</v>
      </c>
      <c r="N168" s="58" t="s">
        <v>59</v>
      </c>
      <c r="O168" s="41">
        <v>0</v>
      </c>
      <c r="P168" s="22" t="s">
        <v>55</v>
      </c>
      <c r="Q168" s="28">
        <v>4.4549999999999999E-2</v>
      </c>
      <c r="R168" s="12" t="s">
        <v>34</v>
      </c>
      <c r="S168" s="66">
        <f>33.67*0.4318</f>
        <v>14.538706000000001</v>
      </c>
      <c r="T168" s="11">
        <f t="shared" si="10"/>
        <v>0.64769935230000009</v>
      </c>
      <c r="U168" s="14" t="s">
        <v>95</v>
      </c>
      <c r="V168" s="14" t="s">
        <v>220</v>
      </c>
    </row>
    <row r="169" spans="1:22" ht="30" x14ac:dyDescent="0.25">
      <c r="A169" s="6">
        <f t="shared" si="9"/>
        <v>148</v>
      </c>
      <c r="B169" s="62">
        <v>43679</v>
      </c>
      <c r="C169" s="57">
        <v>0</v>
      </c>
      <c r="D169" s="57">
        <v>0</v>
      </c>
      <c r="E169" s="57">
        <v>0</v>
      </c>
      <c r="F169" s="57">
        <v>0</v>
      </c>
      <c r="G169" s="57">
        <v>0</v>
      </c>
      <c r="H169" s="57">
        <v>0</v>
      </c>
      <c r="I169" s="57">
        <v>0</v>
      </c>
      <c r="J169" s="57">
        <v>0</v>
      </c>
      <c r="K169" s="57">
        <v>0</v>
      </c>
      <c r="L169" s="57">
        <v>0</v>
      </c>
      <c r="M169" s="57">
        <v>0</v>
      </c>
      <c r="N169" s="58" t="s">
        <v>59</v>
      </c>
      <c r="O169" s="41">
        <v>0</v>
      </c>
      <c r="P169" s="22" t="s">
        <v>55</v>
      </c>
      <c r="Q169" s="28">
        <v>4.4549999999999999E-2</v>
      </c>
      <c r="R169" s="12" t="s">
        <v>34</v>
      </c>
      <c r="S169" s="66">
        <f>44.9*0.4318</f>
        <v>19.387820000000001</v>
      </c>
      <c r="T169" s="11">
        <f t="shared" si="10"/>
        <v>0.86372738100000002</v>
      </c>
      <c r="U169" s="7" t="s">
        <v>222</v>
      </c>
      <c r="V169" s="14" t="s">
        <v>221</v>
      </c>
    </row>
    <row r="170" spans="1:22" ht="30" x14ac:dyDescent="0.25">
      <c r="A170" s="6">
        <f t="shared" si="9"/>
        <v>149</v>
      </c>
      <c r="B170" s="62">
        <v>43700</v>
      </c>
      <c r="C170" s="57">
        <v>0</v>
      </c>
      <c r="D170" s="57"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57">
        <v>0</v>
      </c>
      <c r="M170" s="57">
        <v>0</v>
      </c>
      <c r="N170" s="58" t="s">
        <v>59</v>
      </c>
      <c r="O170" s="41">
        <v>0</v>
      </c>
      <c r="P170" s="22" t="s">
        <v>55</v>
      </c>
      <c r="Q170" s="28">
        <v>4.4549999999999999E-2</v>
      </c>
      <c r="R170" s="12" t="s">
        <v>34</v>
      </c>
      <c r="S170" s="66">
        <f>49.39*0.4318</f>
        <v>21.326602000000001</v>
      </c>
      <c r="T170" s="11">
        <f t="shared" si="10"/>
        <v>0.95010011910000003</v>
      </c>
      <c r="U170" s="7" t="s">
        <v>222</v>
      </c>
      <c r="V170" s="14" t="s">
        <v>228</v>
      </c>
    </row>
    <row r="171" spans="1:22" x14ac:dyDescent="0.25">
      <c r="A171" s="6">
        <f t="shared" si="9"/>
        <v>150</v>
      </c>
      <c r="B171" s="62">
        <v>43705</v>
      </c>
      <c r="C171" s="57">
        <v>0</v>
      </c>
      <c r="D171" s="57">
        <v>0</v>
      </c>
      <c r="E171" s="57">
        <v>0</v>
      </c>
      <c r="F171" s="57">
        <v>0</v>
      </c>
      <c r="G171" s="57">
        <v>0</v>
      </c>
      <c r="H171" s="57">
        <v>0</v>
      </c>
      <c r="I171" s="57">
        <v>0</v>
      </c>
      <c r="J171" s="57">
        <v>0</v>
      </c>
      <c r="K171" s="57">
        <v>0</v>
      </c>
      <c r="L171" s="57">
        <v>0</v>
      </c>
      <c r="M171" s="57">
        <v>0</v>
      </c>
      <c r="N171" s="58" t="s">
        <v>59</v>
      </c>
      <c r="O171" s="41">
        <v>0</v>
      </c>
      <c r="P171" s="22" t="s">
        <v>227</v>
      </c>
      <c r="Q171" s="28">
        <v>4.4600000000000001E-2</v>
      </c>
      <c r="R171" s="12" t="s">
        <v>34</v>
      </c>
      <c r="S171" s="66">
        <f>44.85*0.4318</f>
        <v>19.366230000000002</v>
      </c>
      <c r="T171" s="11">
        <f t="shared" si="10"/>
        <v>0.86373385800000013</v>
      </c>
      <c r="U171" s="7" t="s">
        <v>232</v>
      </c>
      <c r="V171" s="14" t="s">
        <v>233</v>
      </c>
    </row>
    <row r="172" spans="1:22" x14ac:dyDescent="0.25">
      <c r="Q172" s="3"/>
      <c r="T172" s="3"/>
    </row>
    <row r="173" spans="1:22" x14ac:dyDescent="0.25">
      <c r="Q173" s="3"/>
      <c r="T173" s="3"/>
    </row>
    <row r="174" spans="1:22" x14ac:dyDescent="0.25">
      <c r="Q174" s="3"/>
      <c r="T174" s="3"/>
    </row>
    <row r="175" spans="1:22" x14ac:dyDescent="0.25">
      <c r="Q175" s="3"/>
      <c r="T175" s="3"/>
    </row>
    <row r="176" spans="1:22" x14ac:dyDescent="0.25">
      <c r="Q176" s="3"/>
      <c r="T176" s="3"/>
    </row>
    <row r="177" spans="17:20" x14ac:dyDescent="0.25">
      <c r="Q177" s="3"/>
      <c r="T177" s="3"/>
    </row>
    <row r="178" spans="17:20" x14ac:dyDescent="0.25">
      <c r="Q178" s="3"/>
      <c r="T178" s="3"/>
    </row>
    <row r="179" spans="17:20" x14ac:dyDescent="0.25">
      <c r="Q179" s="3"/>
      <c r="T179" s="3"/>
    </row>
    <row r="180" spans="17:20" x14ac:dyDescent="0.25">
      <c r="Q180" s="3"/>
      <c r="T180" s="3"/>
    </row>
    <row r="181" spans="17:20" x14ac:dyDescent="0.25">
      <c r="Q181" s="3"/>
      <c r="T181" s="3"/>
    </row>
    <row r="182" spans="17:20" x14ac:dyDescent="0.25">
      <c r="Q182" s="3"/>
      <c r="T182" s="3"/>
    </row>
    <row r="183" spans="17:20" x14ac:dyDescent="0.25">
      <c r="Q183" s="3"/>
      <c r="T183" s="3"/>
    </row>
    <row r="184" spans="17:20" x14ac:dyDescent="0.25">
      <c r="Q184" s="3"/>
      <c r="T184" s="3"/>
    </row>
    <row r="185" spans="17:20" x14ac:dyDescent="0.25">
      <c r="Q185" s="3"/>
      <c r="T185" s="3"/>
    </row>
    <row r="186" spans="17:20" x14ac:dyDescent="0.25">
      <c r="Q186" s="3"/>
      <c r="T186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9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2019-09-25T12:51:38Z</dcterms:modified>
</cp:coreProperties>
</file>