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AC2082D5-ED9A-412E-847F-214FA47AC74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28" i="1" l="1"/>
  <c r="A229" i="1"/>
  <c r="A230" i="1"/>
  <c r="A231" i="1"/>
  <c r="A232" i="1" s="1"/>
  <c r="A233" i="1" s="1"/>
  <c r="A234" i="1" s="1"/>
  <c r="A185" i="1"/>
  <c r="A186" i="1"/>
  <c r="A187" i="1"/>
  <c r="A188" i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16" i="1"/>
  <c r="A17" i="1"/>
  <c r="A18" i="1"/>
  <c r="A19" i="1" s="1"/>
  <c r="A20" i="1" s="1"/>
  <c r="A21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S229" i="1"/>
  <c r="S227" i="1"/>
  <c r="T12" i="1"/>
  <c r="S16" i="1"/>
  <c r="Q196" i="1"/>
  <c r="Q195" i="1"/>
  <c r="Q194" i="1"/>
  <c r="Q200" i="1"/>
  <c r="Q199" i="1"/>
  <c r="T220" i="1"/>
  <c r="S183" i="1"/>
  <c r="T14" i="1" l="1"/>
  <c r="T15" i="1"/>
  <c r="T16" i="1"/>
  <c r="T174" i="1"/>
  <c r="T173" i="1"/>
  <c r="T200" i="1" l="1"/>
  <c r="T224" i="1"/>
  <c r="T209" i="1"/>
  <c r="T210" i="1"/>
  <c r="T211" i="1"/>
  <c r="T212" i="1"/>
  <c r="T213" i="1"/>
  <c r="T214" i="1"/>
  <c r="T215" i="1"/>
  <c r="T216" i="1"/>
  <c r="T217" i="1"/>
  <c r="T218" i="1"/>
  <c r="T219" i="1"/>
  <c r="T221" i="1"/>
  <c r="T222" i="1"/>
  <c r="T223" i="1"/>
  <c r="T207" i="1"/>
  <c r="T204" i="1"/>
  <c r="T205" i="1"/>
  <c r="T206" i="1"/>
  <c r="T208" i="1"/>
  <c r="T203" i="1"/>
  <c r="T202" i="1"/>
  <c r="T201" i="1"/>
  <c r="T185" i="1"/>
  <c r="T186" i="1" l="1"/>
  <c r="T172" i="1"/>
  <c r="T226" i="1" l="1"/>
  <c r="T227" i="1"/>
  <c r="T228" i="1"/>
  <c r="T229" i="1"/>
  <c r="T234" i="1" l="1"/>
  <c r="T230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39" i="1"/>
  <c r="T154" i="1"/>
  <c r="T155" i="1"/>
  <c r="T156" i="1"/>
  <c r="T157" i="1"/>
  <c r="T158" i="1"/>
  <c r="T122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5" i="1"/>
  <c r="T136" i="1"/>
  <c r="T137" i="1"/>
  <c r="T138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1" i="1"/>
  <c r="T120" i="1"/>
  <c r="T119" i="1"/>
  <c r="T118" i="1"/>
  <c r="T117" i="1"/>
  <c r="T116" i="1"/>
  <c r="T112" i="1"/>
  <c r="T115" i="1"/>
  <c r="T114" i="1"/>
  <c r="T109" i="1"/>
  <c r="T110" i="1"/>
  <c r="T111" i="1"/>
  <c r="T11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83" i="1"/>
  <c r="T84" i="1"/>
  <c r="T85" i="1"/>
  <c r="T86" i="1"/>
  <c r="T87" i="1"/>
  <c r="T88" i="1"/>
  <c r="T89" i="1"/>
  <c r="T90" i="1"/>
  <c r="T91" i="1"/>
  <c r="T92" i="1"/>
  <c r="T72" i="1"/>
  <c r="T73" i="1"/>
  <c r="T74" i="1"/>
  <c r="T75" i="1"/>
  <c r="T76" i="1"/>
  <c r="T77" i="1"/>
  <c r="T78" i="1"/>
  <c r="T79" i="1"/>
  <c r="T80" i="1"/>
  <c r="T81" i="1"/>
  <c r="T82" i="1"/>
  <c r="T65" i="1"/>
  <c r="T66" i="1"/>
  <c r="T67" i="1"/>
  <c r="T68" i="1"/>
  <c r="T69" i="1"/>
  <c r="T70" i="1"/>
  <c r="T71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17" i="1"/>
  <c r="T193" i="1" l="1"/>
  <c r="T183" i="1"/>
  <c r="T184" i="1"/>
  <c r="T231" i="1"/>
  <c r="T233" i="1"/>
  <c r="T232" i="1"/>
  <c r="T199" i="1" l="1"/>
  <c r="A227" i="1" l="1"/>
  <c r="T194" i="1" l="1"/>
  <c r="T195" i="1"/>
  <c r="T196" i="1"/>
  <c r="A184" i="1" l="1"/>
  <c r="T197" i="1" l="1"/>
  <c r="T187" i="1" l="1"/>
  <c r="T192" i="1" l="1"/>
  <c r="T191" i="1"/>
  <c r="T190" i="1"/>
  <c r="T189" i="1"/>
  <c r="T188" i="1"/>
  <c r="A15" i="1" l="1"/>
</calcChain>
</file>

<file path=xl/sharedStrings.xml><?xml version="1.0" encoding="utf-8"?>
<sst xmlns="http://schemas.openxmlformats.org/spreadsheetml/2006/main" count="1120" uniqueCount="389">
  <si>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</si>
  <si>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</si>
  <si>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</si>
  <si>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</si>
  <si>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</si>
  <si>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</si>
  <si>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</si>
  <si>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</si>
  <si>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</si>
  <si>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</si>
  <si>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</si>
  <si>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</si>
  <si>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</si>
  <si>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</si>
  <si>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</si>
  <si>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</si>
  <si>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</si>
  <si>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</si>
  <si>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</si>
  <si>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</si>
  <si>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</si>
  <si>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</si>
  <si>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</si>
  <si>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</si>
  <si>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</si>
  <si>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</si>
  <si>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</si>
  <si>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</si>
  <si>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</si>
  <si>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</si>
  <si>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</si>
  <si>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</si>
  <si>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</si>
  <si>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</si>
  <si>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</si>
  <si>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</si>
  <si>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</si>
  <si>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</si>
  <si>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</si>
  <si>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</si>
  <si>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</si>
  <si>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</si>
  <si>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</si>
  <si>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</si>
  <si>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</si>
  <si>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</si>
  <si>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</si>
  <si>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</si>
  <si>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</si>
  <si>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</si>
  <si>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</si>
  <si>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</si>
  <si>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</si>
  <si>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</si>
  <si>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</si>
  <si>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</si>
  <si>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</si>
  <si>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</si>
  <si>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</si>
  <si>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</si>
  <si>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</si>
  <si>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</si>
  <si>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</si>
  <si>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</si>
  <si>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</si>
  <si>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</si>
  <si>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</si>
  <si>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</si>
  <si>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</si>
  <si>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</si>
  <si>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</si>
  <si>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</si>
  <si>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</si>
  <si>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</si>
  <si>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</si>
  <si>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</si>
  <si>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</si>
  <si>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</si>
  <si>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</si>
  <si>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</si>
  <si>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</si>
  <si>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</si>
  <si>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</si>
  <si>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</si>
  <si>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</si>
  <si>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</si>
  <si>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</si>
  <si>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</si>
  <si>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</si>
  <si>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</si>
  <si>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</si>
  <si>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</si>
  <si>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№6 от 23.01.2020г.</t>
  </si>
  <si>
    <t>ООО "Мегафон Кавказ"</t>
  </si>
  <si>
    <t xml:space="preserve">бензин </t>
  </si>
  <si>
    <t>дизтопливо</t>
  </si>
  <si>
    <t>ПАО НК "Роснефть" - "Кубаньнефтепродукт"</t>
  </si>
  <si>
    <t>почтовые услуги</t>
  </si>
  <si>
    <t>ФГУП "Почта России"</t>
  </si>
  <si>
    <t>0</t>
  </si>
  <si>
    <t>кВт</t>
  </si>
  <si>
    <t>№34 от 01.01.2020г.</t>
  </si>
  <si>
    <t>ИП Щербина А.Г.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</si>
  <si>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июнь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</si>
  <si>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задвижка клиновая с выдвижным шпинделем д250 30с41нж класса А</t>
  </si>
  <si>
    <t>ИП Зинченко Н.Г.</t>
  </si>
  <si>
    <t>товарный чек б/н от 23.06.2020г.</t>
  </si>
  <si>
    <t>песок</t>
  </si>
  <si>
    <t>м3</t>
  </si>
  <si>
    <t>ИП Кривоносов А.И.</t>
  </si>
  <si>
    <t>товарный чек б/н от 22.06.2020г.</t>
  </si>
  <si>
    <t>краска</t>
  </si>
  <si>
    <t>бан.</t>
  </si>
  <si>
    <t>ИП Овчаренко Н.Б.</t>
  </si>
  <si>
    <t>изолента</t>
  </si>
  <si>
    <t>ключ №24</t>
  </si>
  <si>
    <t>ключ №22</t>
  </si>
  <si>
    <t>ключ №27</t>
  </si>
  <si>
    <t>ключ №32</t>
  </si>
  <si>
    <t>набор ключей</t>
  </si>
  <si>
    <t>шланг поливочный</t>
  </si>
  <si>
    <t>пистолет поливочный</t>
  </si>
  <si>
    <t>конектор</t>
  </si>
  <si>
    <t>штуцер</t>
  </si>
  <si>
    <t xml:space="preserve">м </t>
  </si>
  <si>
    <t>ИП Гладков А.В.</t>
  </si>
  <si>
    <t>товарный чек №18 от 01.06.2020г.</t>
  </si>
  <si>
    <t xml:space="preserve">песок </t>
  </si>
  <si>
    <t>ИП Васильченко Е.Н.</t>
  </si>
  <si>
    <t>товарный чек №2 от 03.06.2020г.</t>
  </si>
  <si>
    <t>товарный чек №1 от 03.06.2020г.</t>
  </si>
  <si>
    <t>гравий</t>
  </si>
  <si>
    <t>товарный чек №5 от 04.06.2020г.</t>
  </si>
  <si>
    <t>светильник светодиодный 36вт</t>
  </si>
  <si>
    <t>товарный чек №28 от 04.06.2020г.</t>
  </si>
  <si>
    <t>шланг высокого давления</t>
  </si>
  <si>
    <t>м</t>
  </si>
  <si>
    <t>ИП Чуприненко К.А.</t>
  </si>
  <si>
    <t>товарный чек б/н от 05.06.2020г.</t>
  </si>
  <si>
    <t xml:space="preserve">цемент </t>
  </si>
  <si>
    <t>товарный чек №28 от 02.06.2020г.</t>
  </si>
  <si>
    <t>товарный чек №31 от 02.06.2020г.</t>
  </si>
  <si>
    <t>леска тримерная</t>
  </si>
  <si>
    <t>меш</t>
  </si>
  <si>
    <t>товарный чек №16 от 26.06.2020г.</t>
  </si>
  <si>
    <t xml:space="preserve">диск  </t>
  </si>
  <si>
    <t>товарный чек б/н от 26.06.2020г.</t>
  </si>
  <si>
    <t>мастика</t>
  </si>
  <si>
    <t xml:space="preserve">леска   </t>
  </si>
  <si>
    <t>кг</t>
  </si>
  <si>
    <t>ИП  Павлов Е.А.</t>
  </si>
  <si>
    <t>товарный чек б/н от 18.06.2020г.</t>
  </si>
  <si>
    <t>смазка для редуктора</t>
  </si>
  <si>
    <t>ИП Туманян Л.В.</t>
  </si>
  <si>
    <t>ИП Смирнов А.А.</t>
  </si>
  <si>
    <t>товарный чек №37 от 08.06.2020г.</t>
  </si>
  <si>
    <t>набор отверток</t>
  </si>
  <si>
    <t>ключ газовый №1</t>
  </si>
  <si>
    <t>ключ газовый №2</t>
  </si>
  <si>
    <t>ключ газовый №3</t>
  </si>
  <si>
    <t>краска грунт 3в1</t>
  </si>
  <si>
    <t>шланг</t>
  </si>
  <si>
    <t>урна</t>
  </si>
  <si>
    <t>шаровый кран ПЭ д250 полный проход SDR11</t>
  </si>
  <si>
    <t>товарный чек б/н от 02.06.2020г.</t>
  </si>
  <si>
    <t>шаровая опора ВАЗ 2121</t>
  </si>
  <si>
    <t>подшипник ступицы ВАЗ 2121</t>
  </si>
  <si>
    <t>сальник ступицы ВАЗ 2121</t>
  </si>
  <si>
    <t>ремень генератора ВАЗ 2121</t>
  </si>
  <si>
    <t>ИП Коваленко А.В.</t>
  </si>
  <si>
    <t>товарный чек №395 от 05.06.2020г.</t>
  </si>
  <si>
    <t>тонер НР-1005</t>
  </si>
  <si>
    <t>тонер НР-1010</t>
  </si>
  <si>
    <t>тонер brother</t>
  </si>
  <si>
    <t>ИП Карасько А.В.</t>
  </si>
  <si>
    <t>кассовый чек №3 от 05.06.2020г.</t>
  </si>
  <si>
    <t>ракель HP LJ</t>
  </si>
  <si>
    <t>ООО "Элти"</t>
  </si>
  <si>
    <t>фотовал 1010</t>
  </si>
  <si>
    <t>фотовал 1005</t>
  </si>
  <si>
    <t>кассовый чек №10 от 05.06.2020г.</t>
  </si>
  <si>
    <t>известь</t>
  </si>
  <si>
    <t>ИП Варелджян И.Д.</t>
  </si>
  <si>
    <t>товарный чек б/н от 29.05.2020г.</t>
  </si>
  <si>
    <t>товарный чек №15 от 09.06.2020г.</t>
  </si>
  <si>
    <t>прожектор на штативе</t>
  </si>
  <si>
    <t>прожектор аккумулятор</t>
  </si>
  <si>
    <t>товарный чек №18 от 09.06.2020г.</t>
  </si>
  <si>
    <t>переходник</t>
  </si>
  <si>
    <t>прокладка</t>
  </si>
  <si>
    <t>краска аэрозоль</t>
  </si>
  <si>
    <t>хомут</t>
  </si>
  <si>
    <t>кабель ВВГ</t>
  </si>
  <si>
    <t>круг отрезной</t>
  </si>
  <si>
    <t>хомут 9мм</t>
  </si>
  <si>
    <t>сетевой фильтр</t>
  </si>
  <si>
    <t>товарный чек №39 от 11.06.2020г.</t>
  </si>
  <si>
    <t>товарный чек №35 от 11.06.2020г.</t>
  </si>
  <si>
    <t>отсев</t>
  </si>
  <si>
    <t>товарный чек №15 от 13.06.2020г.</t>
  </si>
  <si>
    <t>арматура А1 д25</t>
  </si>
  <si>
    <t>пог.м</t>
  </si>
  <si>
    <t>ИП Лила М.В.</t>
  </si>
  <si>
    <t>товарный чек №34388 от 14.06.2020г.</t>
  </si>
  <si>
    <t>товарный чек №38 от 14.06.2020г.</t>
  </si>
  <si>
    <t>товарный чек №1 от 15.06.2020г.</t>
  </si>
  <si>
    <t>товарный чек №2 от 15.06.2020г.</t>
  </si>
  <si>
    <t>товарный чек №3 от 15.06.2020г.</t>
  </si>
  <si>
    <t>товарный чек №7 от 15.06.2020г.</t>
  </si>
  <si>
    <t>бензонасос</t>
  </si>
  <si>
    <t>ИП Депельян С.Н.</t>
  </si>
  <si>
    <t>товарный чек б/н от 21.06.2020г.</t>
  </si>
  <si>
    <t>отвод гнутый</t>
  </si>
  <si>
    <t>ООО "Серебряный ключ" магазин "Сантехника"</t>
  </si>
  <si>
    <t>товарный чек №11 от 03.06.2020г.</t>
  </si>
  <si>
    <t>прокладка крышки</t>
  </si>
  <si>
    <t>свечи</t>
  </si>
  <si>
    <t>растворитель</t>
  </si>
  <si>
    <t>к-т</t>
  </si>
  <si>
    <t>товарный чек б/н от 11.06.2020г.</t>
  </si>
  <si>
    <t xml:space="preserve">подшипник ступицы </t>
  </si>
  <si>
    <t>бинт</t>
  </si>
  <si>
    <t>ООО "Променад"</t>
  </si>
  <si>
    <t>товарный чек №05062020182613 от 05.06.2020г.</t>
  </si>
  <si>
    <t>товарный чек №7 от 16.06.2020г.</t>
  </si>
  <si>
    <t>товарный чек №8 от 16.06.2020г.</t>
  </si>
  <si>
    <t>товарный чек №5 от 17.06.2020г.</t>
  </si>
  <si>
    <t>товарный чек №7 от 17.06.2020г.</t>
  </si>
  <si>
    <t>товарный чек б/н от 19.06.2020г.</t>
  </si>
  <si>
    <t>ИП Бабенко А.В.</t>
  </si>
  <si>
    <t>автомат 1р/6А</t>
  </si>
  <si>
    <t>бокс 1/2р</t>
  </si>
  <si>
    <t>тент</t>
  </si>
  <si>
    <t>товарный чек б/н от 15.06.2020г.</t>
  </si>
  <si>
    <t>грунт эмаль</t>
  </si>
  <si>
    <t>товарный чек №5 от 16.06.2020г.</t>
  </si>
  <si>
    <t>ИП Дадукин С.В.</t>
  </si>
  <si>
    <t>кт сальников</t>
  </si>
  <si>
    <t xml:space="preserve">смазка  </t>
  </si>
  <si>
    <t>бур</t>
  </si>
  <si>
    <t>дюбель</t>
  </si>
  <si>
    <t>перчатки</t>
  </si>
  <si>
    <t>пар</t>
  </si>
  <si>
    <t>конверт</t>
  </si>
  <si>
    <t>кассовый чек №52 от 19.05.2020г.</t>
  </si>
  <si>
    <t>кассовый чек №79 от 02.06.2020г.</t>
  </si>
  <si>
    <t>кассовый чек №86 от 26.06.2020г.</t>
  </si>
  <si>
    <t>товарный чек №21 от 29.06.2020г.</t>
  </si>
  <si>
    <t>товарный чек б/н от 29.06.2020г.</t>
  </si>
  <si>
    <t>каска строительная</t>
  </si>
  <si>
    <t>батарейка аккум.</t>
  </si>
  <si>
    <t>договор  купли-продажи №6 от 01.06.2020г.</t>
  </si>
  <si>
    <t>прокладка приемной трубы</t>
  </si>
  <si>
    <t>прокладка клапанной крышки</t>
  </si>
  <si>
    <t>болт педали тормоза.</t>
  </si>
  <si>
    <t>повторитель поворотов</t>
  </si>
  <si>
    <t>лист рессоры</t>
  </si>
  <si>
    <t>подушка рессор</t>
  </si>
  <si>
    <t>ркт флажков кпп</t>
  </si>
  <si>
    <t>црт уаз</t>
  </si>
  <si>
    <t>тормозная жидкость 910гр.</t>
  </si>
  <si>
    <t>глушитель уаз,зил</t>
  </si>
  <si>
    <t>бачок расширит,</t>
  </si>
  <si>
    <t>ролики каретки сдвижной двери</t>
  </si>
  <si>
    <t>брызговик</t>
  </si>
  <si>
    <t>выхлопная труба</t>
  </si>
  <si>
    <t>вентилятор</t>
  </si>
  <si>
    <t>трос спидометра</t>
  </si>
  <si>
    <t>рукав  ф8</t>
  </si>
  <si>
    <t>ИП Давьялов В.Б.</t>
  </si>
  <si>
    <t>договор  купли-продажи №8 от 08.06.2020г.</t>
  </si>
  <si>
    <t>кронштейн рулевого вала</t>
  </si>
  <si>
    <t>колодка передняя ваз 2121 автоваз в упак</t>
  </si>
  <si>
    <t>колодка задняя ВАЗ 2101, 2121, 2123 ВИС</t>
  </si>
  <si>
    <t>плата заднего фонаря левая</t>
  </si>
  <si>
    <t>плата заднего фонаря правая</t>
  </si>
  <si>
    <t>присадка для двигат.</t>
  </si>
  <si>
    <t>масло компрессорное</t>
  </si>
  <si>
    <t>лампа 12в</t>
  </si>
  <si>
    <t>лампа 12в 21/5W  ВА155</t>
  </si>
  <si>
    <t>лампа 12в 21W  ВА155</t>
  </si>
  <si>
    <t>лампа 12в 10W</t>
  </si>
  <si>
    <t>лампа 12в 5W  35мм</t>
  </si>
  <si>
    <t>газоанализатор "Родос- 05"</t>
  </si>
  <si>
    <t>зонд течеискателя для г/а Родос</t>
  </si>
  <si>
    <t>ООО НПФ "РОДОС"</t>
  </si>
  <si>
    <t>товарный чек №15 от 25.06.2020г.</t>
  </si>
  <si>
    <t>договор поставки №88/06/2020 от 10.06.2020г.</t>
  </si>
  <si>
    <t>договор купли-продажи № А-30 от 04.06.2020г.</t>
  </si>
  <si>
    <t>ООО " Юг Газ-Сервис "</t>
  </si>
  <si>
    <t>горелка ацетил. Г2 (№,2,3)</t>
  </si>
  <si>
    <t>заглушка  ст. ВР32</t>
  </si>
  <si>
    <t>заглушка  ст. НР40</t>
  </si>
  <si>
    <t>заглушка  ст. ВР40</t>
  </si>
  <si>
    <t>договор купли-продажи № А-31 от 04.06.2020г.</t>
  </si>
  <si>
    <t>ООО "КПП-противопожарное"</t>
  </si>
  <si>
    <t>договор поставки №78 от 16.06.2020г.</t>
  </si>
  <si>
    <t>огнетушитель  ОУ-3</t>
  </si>
  <si>
    <t>полотно противопожарное</t>
  </si>
  <si>
    <t>арматура А1  д18</t>
  </si>
  <si>
    <t>ООО "Провизия"</t>
  </si>
  <si>
    <t>полоса 50*4</t>
  </si>
  <si>
    <t>полоса 40-4</t>
  </si>
  <si>
    <t>договор купли-продажи №12 от 21.02.2020г.</t>
  </si>
  <si>
    <t>т</t>
  </si>
  <si>
    <t>договор купли-продажи №26 от 22.05.2020г.</t>
  </si>
  <si>
    <t>ацетилен</t>
  </si>
  <si>
    <t>кислород</t>
  </si>
  <si>
    <t>договор купли-продажи №31 от 05.06.2020г.</t>
  </si>
  <si>
    <t>труба вус д57*3,5 (10,0)</t>
  </si>
  <si>
    <t>Предприятие Усть-Лабинскрайгаз АО</t>
  </si>
  <si>
    <t>договор поставки №86 от 18.06.2020г.</t>
  </si>
  <si>
    <t>п/м</t>
  </si>
  <si>
    <t>договор поставки №87 от 19.06.2020г.</t>
  </si>
  <si>
    <t>труба вус д57*3,5 (9,5)</t>
  </si>
  <si>
    <t>бензин АИ92</t>
  </si>
  <si>
    <t>кассовый чек №81 от 09.06.2020г.</t>
  </si>
  <si>
    <t>кассовый чек №36 от 14.06.2020г.</t>
  </si>
  <si>
    <t>кассовый чек №88 от 19.06.2020г.</t>
  </si>
  <si>
    <t>бензин АИ95</t>
  </si>
  <si>
    <t>кассовый чек №249 от 10.06.2020г.</t>
  </si>
  <si>
    <t>кассовый чек №247 от 10.06.2020г.</t>
  </si>
  <si>
    <t>ООО "Лукойл-Югнефтепродукт"</t>
  </si>
  <si>
    <t>кассовый чек №262 от 16.06.2020г.</t>
  </si>
  <si>
    <t>кассовый чек №397 от 03.06.2020г.</t>
  </si>
  <si>
    <t>кассовый чек №62 от 19.06.2020г.</t>
  </si>
  <si>
    <t>№6 от 01.06.2020г.</t>
  </si>
  <si>
    <t>№-23-20/06 от 01.06.2020г.</t>
  </si>
  <si>
    <t>№-22-20/06 от 01.06.2020г.</t>
  </si>
  <si>
    <t>услуги по обращению с ТКО</t>
  </si>
  <si>
    <t>АО "Крайжилкомресурс"</t>
  </si>
  <si>
    <t>№юл-280 от 29.04.2020г.</t>
  </si>
  <si>
    <t>товарный чек № б/н от 09.06.2020г.</t>
  </si>
  <si>
    <t>ИП Котляров А.Н.</t>
  </si>
  <si>
    <t>восстановление дорожного покрытия ул. Комсомольская</t>
  </si>
  <si>
    <t>услуги спецтехники (автокран)</t>
  </si>
  <si>
    <t>ИП Холод А.Н.</t>
  </si>
  <si>
    <t>№97-20/04-5 от 08.06.2020г.</t>
  </si>
  <si>
    <t>№56 от 02.06.2020г.</t>
  </si>
  <si>
    <t>м/час</t>
  </si>
  <si>
    <t>ООО "Феррата"</t>
  </si>
  <si>
    <t>№737-пк от 05.06.2020г.</t>
  </si>
  <si>
    <t>поверка средств измерения</t>
  </si>
  <si>
    <t>ООО "Энергомера"</t>
  </si>
  <si>
    <t>№62 от 17.06.2020г.</t>
  </si>
  <si>
    <t>испытание диэлектрических резиновых перчаток</t>
  </si>
  <si>
    <t>ООО "Стройэкспертмонтаж"</t>
  </si>
  <si>
    <t>№26-ту/20 от 05.02.2020г.</t>
  </si>
  <si>
    <t>№35-ту/19 от 12.12.2019г.</t>
  </si>
  <si>
    <t>диагностика подземных газопроводов</t>
  </si>
  <si>
    <t>ИП Беляшев А.Н.</t>
  </si>
  <si>
    <t>№105-20/04-5 от 03.06.2020г.</t>
  </si>
  <si>
    <t>№106-20/04-5 от 04.06.2020г.</t>
  </si>
  <si>
    <t>№107-20/04-5 от 13.06.2020г.</t>
  </si>
  <si>
    <t>№108-20/04-5 от 13.06.2020г.</t>
  </si>
  <si>
    <t>№109-20/04-5 от 14.06.2020г.</t>
  </si>
  <si>
    <t>№110-20/04-5 от 15.06.2020г.</t>
  </si>
  <si>
    <t>№111-20/04-5 от 16.06.2020г.</t>
  </si>
  <si>
    <t>№112-20/04-5 от 16.06.2020г.</t>
  </si>
  <si>
    <t>№113-20/04-5 от 17.06.2020г.</t>
  </si>
  <si>
    <t>№114-20/04-5 от 18.06.2020г.</t>
  </si>
  <si>
    <t>№115-20/04-5 от 19.06.2020г.</t>
  </si>
  <si>
    <t>№96-20/04-5 от 06.05.2020г.</t>
  </si>
  <si>
    <t>услуги спецтехники - экскаватора для выполнения текущего ремонта г/пр: мкр. ГРЭС г. Апшеронск</t>
  </si>
  <si>
    <t>услуги спецтехники - экскаватора для выполнения текущего ремонта г/пр: ул. Крайникова г. Апшеронск</t>
  </si>
  <si>
    <t>услуги спецтехники - экскаватора для выполнения текущего ремонта г/пр: ул. Ворошилова г. Апшеронск</t>
  </si>
  <si>
    <t>услуги спецтехники - экскаватора для выполнения текущего ремонта г/пр: ул. Ворошилова, ул. Мира, ул. Промысловая г. Апшеронск</t>
  </si>
  <si>
    <t>услуги спецтехники - экскаватора для выполнения текущего ремонта г/пр: пер. Заречный г. Апшеронск</t>
  </si>
  <si>
    <t>заполнение журнала учета движения отходов за 2 квартал 2020 года</t>
  </si>
  <si>
    <t>ООО "Кубаньэкопром"</t>
  </si>
  <si>
    <t>№115 от 23.03.2020г.</t>
  </si>
  <si>
    <t>составление технического отчета для продления проекта по отходам</t>
  </si>
  <si>
    <t>№173 от 10.03.2020г.</t>
  </si>
  <si>
    <t>проведение анализа сточных вод ливневой канализации за 2 квартал 2020 года</t>
  </si>
  <si>
    <t>№71 от 10.03.2020г.</t>
  </si>
  <si>
    <t>оказание услуг трансляции вебинара</t>
  </si>
  <si>
    <t>ООО "Организация и проведение деловых мероприятий"</t>
  </si>
  <si>
    <t>№ 2020-газвеб-1т/019-1 от 26.02.2020</t>
  </si>
  <si>
    <t>товарный чек № б/н от 03.06.2020г.</t>
  </si>
  <si>
    <t>товарный чек № б/н от 29.06.2020г.</t>
  </si>
  <si>
    <t>ПО Eset Nod32 Smart Security Business Edition 1 год 44 ПК</t>
  </si>
  <si>
    <t>№140 от 09.06.2020г.</t>
  </si>
  <si>
    <t>распиратор</t>
  </si>
  <si>
    <t>масло моторное</t>
  </si>
  <si>
    <t>услуги спецтехники - экскаватора для выполнения капитального ремонта г/пр: ул. Комсомольская п. Нефтегорск</t>
  </si>
  <si>
    <t>№116-20/04-5 от 29.06.2020г.</t>
  </si>
  <si>
    <t>№22-20/04-5 от 01.06.2020г.</t>
  </si>
  <si>
    <t>№217 от 06.06.2020г.</t>
  </si>
  <si>
    <t>комплект 1С:базовый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</si>
</sst>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5" fontId="9" fillId="0" borderId="13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A7" zoomScale="110" zoomScaleNormal="110" workbookViewId="0">
      <selection activeCell="N7" sqref="N7:N10"/>
    </sheetView>
  </sheetViews>
  <sheetFormatPr defaultRowHeight="15" x14ac:dyDescent="0.25"/>
  <cols>
    <col min="1" max="1" width="10.85546875" style="5" bestFit="1" customWidth="1"/>
    <col min="2" max="2" width="10" style="30" customWidth="1"/>
    <col min="3" max="4" width="4" style="31" customWidth="1"/>
    <col min="5" max="5" width="3.28515625" style="31" customWidth="1"/>
    <col min="6" max="6" width="3.5703125" style="31" customWidth="1"/>
    <col min="7" max="7" width="3.42578125" style="31" customWidth="1"/>
    <col min="8" max="8" width="4" style="31" customWidth="1"/>
    <col min="9" max="9" width="4.7109375" style="31" customWidth="1"/>
    <col min="10" max="10" width="4" style="31" customWidth="1"/>
    <col min="11" max="11" width="5.42578125" style="31" customWidth="1"/>
    <col min="12" max="12" width="3.7109375" style="31" customWidth="1"/>
    <col min="13" max="13" width="9.85546875" style="31" customWidth="1"/>
    <col min="14" max="14" width="18.28515625" style="31" customWidth="1"/>
    <col min="15" max="15" width="12.5703125" style="31" customWidth="1"/>
    <col min="16" max="16" width="36.5703125" style="9" customWidth="1"/>
    <col min="17" max="17" width="13.28515625" style="9" customWidth="1"/>
    <col min="18" max="18" width="9.140625" style="9"/>
    <col min="19" max="19" width="9.5703125" style="9" bestFit="1" customWidth="1"/>
    <col min="20" max="20" width="14.28515625" style="9" customWidth="1"/>
    <col min="21" max="21" width="41" style="9" customWidth="1"/>
    <col min="22" max="22" width="43.28515625" style="9" customWidth="1"/>
  </cols>
  <sheetData>
    <row r="1" spans="1:22" ht="27" customHeight="1" x14ac:dyDescent="0.25">
      <c r="T1" s="59" t="s">
        <v>58</v>
      </c>
      <c r="U1" s="59"/>
      <c r="V1" s="59"/>
    </row>
    <row r="2" spans="1:22" ht="31.5" customHeight="1" x14ac:dyDescent="0.25">
      <c r="A2" s="60" t="s">
        <v>103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ht="15.75" thickBot="1" x14ac:dyDescent="0.3"/>
    <row r="4" spans="1:22" ht="46.5" customHeight="1" thickBot="1" x14ac:dyDescent="0.3">
      <c r="A4" s="65" t="s">
        <v>0</v>
      </c>
      <c r="B4" s="71" t="s">
        <v>18</v>
      </c>
      <c r="C4" s="68" t="s">
        <v>1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80" t="s">
        <v>2</v>
      </c>
      <c r="Q4" s="62" t="s">
        <v>27</v>
      </c>
      <c r="R4" s="62" t="s">
        <v>3</v>
      </c>
      <c r="S4" s="62" t="s">
        <v>28</v>
      </c>
      <c r="T4" s="62" t="s">
        <v>29</v>
      </c>
      <c r="U4" s="62" t="s">
        <v>30</v>
      </c>
      <c r="V4" s="62" t="s">
        <v>4</v>
      </c>
    </row>
    <row r="5" spans="1:22" ht="24.75" customHeight="1" thickBot="1" x14ac:dyDescent="0.3">
      <c r="A5" s="66"/>
      <c r="B5" s="72"/>
      <c r="C5" s="68" t="s">
        <v>5</v>
      </c>
      <c r="D5" s="69"/>
      <c r="E5" s="69"/>
      <c r="F5" s="69"/>
      <c r="G5" s="69"/>
      <c r="H5" s="69"/>
      <c r="I5" s="69"/>
      <c r="J5" s="69"/>
      <c r="K5" s="69"/>
      <c r="L5" s="69"/>
      <c r="M5" s="70"/>
      <c r="N5" s="74" t="s">
        <v>57</v>
      </c>
      <c r="O5" s="76"/>
      <c r="P5" s="81"/>
      <c r="Q5" s="64"/>
      <c r="R5" s="64"/>
      <c r="S5" s="64"/>
      <c r="T5" s="64"/>
      <c r="U5" s="64"/>
      <c r="V5" s="64"/>
    </row>
    <row r="6" spans="1:22" ht="24.75" customHeight="1" thickBot="1" x14ac:dyDescent="0.3">
      <c r="A6" s="66"/>
      <c r="B6" s="72"/>
      <c r="C6" s="68" t="s">
        <v>7</v>
      </c>
      <c r="D6" s="69"/>
      <c r="E6" s="69"/>
      <c r="F6" s="69"/>
      <c r="G6" s="69"/>
      <c r="H6" s="69"/>
      <c r="I6" s="69"/>
      <c r="J6" s="69"/>
      <c r="K6" s="69"/>
      <c r="L6" s="70"/>
      <c r="M6" s="83" t="s">
        <v>25</v>
      </c>
      <c r="N6" s="77" t="s">
        <v>6</v>
      </c>
      <c r="O6" s="79"/>
      <c r="P6" s="81"/>
      <c r="Q6" s="64"/>
      <c r="R6" s="64"/>
      <c r="S6" s="64"/>
      <c r="T6" s="64"/>
      <c r="U6" s="64"/>
      <c r="V6" s="64"/>
    </row>
    <row r="7" spans="1:22" ht="15.75" customHeight="1" x14ac:dyDescent="0.25">
      <c r="A7" s="66"/>
      <c r="B7" s="72"/>
      <c r="C7" s="74" t="s">
        <v>8</v>
      </c>
      <c r="D7" s="75"/>
      <c r="E7" s="76"/>
      <c r="F7" s="74" t="s">
        <v>9</v>
      </c>
      <c r="G7" s="75"/>
      <c r="H7" s="76"/>
      <c r="I7" s="74" t="s">
        <v>10</v>
      </c>
      <c r="J7" s="76"/>
      <c r="K7" s="74" t="s">
        <v>10</v>
      </c>
      <c r="L7" s="76"/>
      <c r="M7" s="84"/>
      <c r="N7" s="62" t="s">
        <v>26</v>
      </c>
      <c r="O7" s="62" t="s">
        <v>13</v>
      </c>
      <c r="P7" s="81"/>
      <c r="Q7" s="64"/>
      <c r="R7" s="64"/>
      <c r="S7" s="64"/>
      <c r="T7" s="64"/>
      <c r="U7" s="64"/>
      <c r="V7" s="64"/>
    </row>
    <row r="8" spans="1:22" ht="27" customHeight="1" thickBot="1" x14ac:dyDescent="0.3">
      <c r="A8" s="66"/>
      <c r="B8" s="72"/>
      <c r="C8" s="77"/>
      <c r="D8" s="78"/>
      <c r="E8" s="79"/>
      <c r="F8" s="77"/>
      <c r="G8" s="78"/>
      <c r="H8" s="79"/>
      <c r="I8" s="77" t="s">
        <v>11</v>
      </c>
      <c r="J8" s="79"/>
      <c r="K8" s="77" t="s">
        <v>12</v>
      </c>
      <c r="L8" s="79"/>
      <c r="M8" s="84"/>
      <c r="N8" s="64"/>
      <c r="O8" s="64"/>
      <c r="P8" s="81"/>
      <c r="Q8" s="64"/>
      <c r="R8" s="64"/>
      <c r="S8" s="64"/>
      <c r="T8" s="64"/>
      <c r="U8" s="64"/>
      <c r="V8" s="64"/>
    </row>
    <row r="9" spans="1:22" ht="24.75" customHeight="1" x14ac:dyDescent="0.25">
      <c r="A9" s="66"/>
      <c r="B9" s="72"/>
      <c r="C9" s="62" t="s">
        <v>14</v>
      </c>
      <c r="D9" s="62" t="s">
        <v>19</v>
      </c>
      <c r="E9" s="62" t="s">
        <v>15</v>
      </c>
      <c r="F9" s="62" t="s">
        <v>16</v>
      </c>
      <c r="G9" s="62" t="s">
        <v>20</v>
      </c>
      <c r="H9" s="62" t="s">
        <v>17</v>
      </c>
      <c r="I9" s="62" t="s">
        <v>21</v>
      </c>
      <c r="J9" s="62" t="s">
        <v>22</v>
      </c>
      <c r="K9" s="62" t="s">
        <v>23</v>
      </c>
      <c r="L9" s="62" t="s">
        <v>24</v>
      </c>
      <c r="M9" s="84"/>
      <c r="N9" s="64"/>
      <c r="O9" s="64"/>
      <c r="P9" s="81"/>
      <c r="Q9" s="64"/>
      <c r="R9" s="64"/>
      <c r="S9" s="64"/>
      <c r="T9" s="64"/>
      <c r="U9" s="64"/>
      <c r="V9" s="64"/>
    </row>
    <row r="10" spans="1:22" ht="186.75" customHeight="1" thickBot="1" x14ac:dyDescent="0.3">
      <c r="A10" s="67"/>
      <c r="B10" s="7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85"/>
      <c r="N10" s="63"/>
      <c r="O10" s="63"/>
      <c r="P10" s="82"/>
      <c r="Q10" s="63"/>
      <c r="R10" s="63"/>
      <c r="S10" s="63"/>
      <c r="T10" s="63"/>
      <c r="U10" s="63"/>
      <c r="V10" s="63"/>
    </row>
    <row r="11" spans="1:22" s="50" customFormat="1" x14ac:dyDescent="0.25">
      <c r="A11" s="46">
        <v>1</v>
      </c>
      <c r="B11" s="47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  <c r="M11" s="48">
        <v>13</v>
      </c>
      <c r="N11" s="48">
        <v>14</v>
      </c>
      <c r="O11" s="48">
        <v>15</v>
      </c>
      <c r="P11" s="49">
        <v>16</v>
      </c>
      <c r="Q11" s="48">
        <v>17</v>
      </c>
      <c r="R11" s="48">
        <v>18</v>
      </c>
      <c r="S11" s="48">
        <v>19</v>
      </c>
      <c r="T11" s="48">
        <v>20</v>
      </c>
      <c r="U11" s="48">
        <v>21</v>
      </c>
      <c r="V11" s="48">
        <v>22</v>
      </c>
    </row>
    <row r="12" spans="1:22" x14ac:dyDescent="0.25">
      <c r="A12" s="2">
        <v>1</v>
      </c>
      <c r="B12" s="32">
        <v>44012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 t="s">
        <v>56</v>
      </c>
      <c r="O12" s="27">
        <v>0</v>
      </c>
      <c r="P12" s="26" t="s">
        <v>36</v>
      </c>
      <c r="Q12" s="25">
        <v>1.0030000000000001E-2</v>
      </c>
      <c r="R12" s="51" t="s">
        <v>100</v>
      </c>
      <c r="S12" s="54">
        <v>5745</v>
      </c>
      <c r="T12" s="25">
        <f>Q12*S12</f>
        <v>57.622350000000004</v>
      </c>
      <c r="U12" s="10" t="s">
        <v>59</v>
      </c>
      <c r="V12" s="10" t="s">
        <v>60</v>
      </c>
    </row>
    <row r="13" spans="1:22" x14ac:dyDescent="0.25">
      <c r="A13" s="2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29" t="s">
        <v>42</v>
      </c>
      <c r="Q13" s="14"/>
      <c r="R13" s="17"/>
      <c r="S13" s="17"/>
      <c r="T13" s="14"/>
      <c r="U13" s="17"/>
      <c r="V13" s="17"/>
    </row>
    <row r="14" spans="1:22" ht="46.5" customHeight="1" x14ac:dyDescent="0.25">
      <c r="A14" s="2">
        <v>2</v>
      </c>
      <c r="B14" s="32">
        <v>44012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 t="s">
        <v>56</v>
      </c>
      <c r="O14" s="45">
        <v>0</v>
      </c>
      <c r="P14" s="13" t="s">
        <v>71</v>
      </c>
      <c r="Q14" s="25">
        <v>6.3220900000000002</v>
      </c>
      <c r="R14" s="11" t="s">
        <v>69</v>
      </c>
      <c r="S14" s="54">
        <v>12.827999999999999</v>
      </c>
      <c r="T14" s="57">
        <f t="shared" ref="T14:T15" si="0">Q14*S14</f>
        <v>81.099770519999993</v>
      </c>
      <c r="U14" s="3" t="s">
        <v>72</v>
      </c>
      <c r="V14" s="3" t="s">
        <v>73</v>
      </c>
    </row>
    <row r="15" spans="1:22" ht="53.25" customHeight="1" x14ac:dyDescent="0.25">
      <c r="A15" s="2">
        <f>1+A14</f>
        <v>3</v>
      </c>
      <c r="B15" s="32">
        <v>44012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4" t="s">
        <v>56</v>
      </c>
      <c r="O15" s="45">
        <v>0</v>
      </c>
      <c r="P15" s="13" t="s">
        <v>70</v>
      </c>
      <c r="Q15" s="25">
        <v>6.3220900000000002</v>
      </c>
      <c r="R15" s="11" t="s">
        <v>69</v>
      </c>
      <c r="S15" s="54">
        <v>0.249</v>
      </c>
      <c r="T15" s="57">
        <f t="shared" si="0"/>
        <v>1.57420041</v>
      </c>
      <c r="U15" s="3" t="s">
        <v>72</v>
      </c>
      <c r="V15" s="3" t="s">
        <v>74</v>
      </c>
    </row>
    <row r="16" spans="1:22" ht="24.75" customHeight="1" x14ac:dyDescent="0.25">
      <c r="A16" s="2">
        <f t="shared" ref="A16:A79" si="1">1+A15</f>
        <v>4</v>
      </c>
      <c r="B16" s="32">
        <v>44012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 t="s">
        <v>56</v>
      </c>
      <c r="O16" s="45">
        <v>0</v>
      </c>
      <c r="P16" s="13" t="s">
        <v>31</v>
      </c>
      <c r="Q16" s="4">
        <v>3.1E-2</v>
      </c>
      <c r="R16" s="7" t="s">
        <v>51</v>
      </c>
      <c r="S16" s="54">
        <f>16+22</f>
        <v>38</v>
      </c>
      <c r="T16" s="57">
        <f>Q16*S16</f>
        <v>1.1779999999999999</v>
      </c>
      <c r="U16" s="3" t="s">
        <v>50</v>
      </c>
      <c r="V16" s="8" t="s">
        <v>92</v>
      </c>
    </row>
    <row r="17" spans="1:22" ht="38.25" customHeight="1" x14ac:dyDescent="0.25">
      <c r="A17" s="2">
        <f t="shared" si="1"/>
        <v>5</v>
      </c>
      <c r="B17" s="32">
        <v>44005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4" t="s">
        <v>56</v>
      </c>
      <c r="O17" s="45">
        <v>0</v>
      </c>
      <c r="P17" s="13" t="s">
        <v>104</v>
      </c>
      <c r="Q17" s="4">
        <v>85.38</v>
      </c>
      <c r="R17" s="7" t="s">
        <v>32</v>
      </c>
      <c r="S17" s="51">
        <v>1</v>
      </c>
      <c r="T17" s="57">
        <f>Q17*S17</f>
        <v>85.38</v>
      </c>
      <c r="U17" s="3" t="s">
        <v>105</v>
      </c>
      <c r="V17" s="8" t="s">
        <v>106</v>
      </c>
    </row>
    <row r="18" spans="1:22" ht="14.25" customHeight="1" x14ac:dyDescent="0.25">
      <c r="A18" s="2">
        <f t="shared" si="1"/>
        <v>6</v>
      </c>
      <c r="B18" s="32">
        <v>44004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 t="s">
        <v>56</v>
      </c>
      <c r="O18" s="45">
        <v>0</v>
      </c>
      <c r="P18" s="13" t="s">
        <v>107</v>
      </c>
      <c r="Q18" s="4">
        <v>1.5</v>
      </c>
      <c r="R18" s="7" t="s">
        <v>51</v>
      </c>
      <c r="S18" s="51">
        <v>2</v>
      </c>
      <c r="T18" s="57">
        <f t="shared" ref="T18:T83" si="2">Q18*S18</f>
        <v>3</v>
      </c>
      <c r="U18" s="3" t="s">
        <v>109</v>
      </c>
      <c r="V18" s="8" t="s">
        <v>110</v>
      </c>
    </row>
    <row r="19" spans="1:22" ht="14.25" customHeight="1" x14ac:dyDescent="0.25">
      <c r="A19" s="2">
        <f t="shared" si="1"/>
        <v>7</v>
      </c>
      <c r="B19" s="32">
        <v>44004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4" t="s">
        <v>56</v>
      </c>
      <c r="O19" s="45">
        <v>0</v>
      </c>
      <c r="P19" s="13" t="s">
        <v>111</v>
      </c>
      <c r="Q19" s="4">
        <v>0.65</v>
      </c>
      <c r="R19" s="7" t="s">
        <v>112</v>
      </c>
      <c r="S19" s="51">
        <v>1</v>
      </c>
      <c r="T19" s="57">
        <f t="shared" si="2"/>
        <v>0.65</v>
      </c>
      <c r="U19" s="3" t="s">
        <v>113</v>
      </c>
      <c r="V19" s="8" t="s">
        <v>110</v>
      </c>
    </row>
    <row r="20" spans="1:22" ht="17.25" customHeight="1" x14ac:dyDescent="0.25">
      <c r="A20" s="2">
        <f t="shared" si="1"/>
        <v>8</v>
      </c>
      <c r="B20" s="32">
        <v>44005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 t="s">
        <v>56</v>
      </c>
      <c r="O20" s="45">
        <v>0</v>
      </c>
      <c r="P20" s="13" t="s">
        <v>114</v>
      </c>
      <c r="Q20" s="4">
        <v>8.5000000000000006E-2</v>
      </c>
      <c r="R20" s="7" t="s">
        <v>32</v>
      </c>
      <c r="S20" s="51">
        <v>2</v>
      </c>
      <c r="T20" s="57">
        <f t="shared" si="2"/>
        <v>0.17</v>
      </c>
      <c r="U20" s="3" t="s">
        <v>113</v>
      </c>
      <c r="V20" s="8" t="s">
        <v>106</v>
      </c>
    </row>
    <row r="21" spans="1:22" ht="16.5" customHeight="1" x14ac:dyDescent="0.25">
      <c r="A21" s="2">
        <f t="shared" si="1"/>
        <v>9</v>
      </c>
      <c r="B21" s="32">
        <v>44004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4" t="s">
        <v>56</v>
      </c>
      <c r="O21" s="45">
        <v>0</v>
      </c>
      <c r="P21" s="13" t="s">
        <v>115</v>
      </c>
      <c r="Q21" s="4">
        <v>0.28000000000000003</v>
      </c>
      <c r="R21" s="7" t="s">
        <v>32</v>
      </c>
      <c r="S21" s="51">
        <v>2</v>
      </c>
      <c r="T21" s="57">
        <f t="shared" si="2"/>
        <v>0.56000000000000005</v>
      </c>
      <c r="U21" s="3" t="s">
        <v>113</v>
      </c>
      <c r="V21" s="8" t="s">
        <v>110</v>
      </c>
    </row>
    <row r="22" spans="1:22" ht="16.5" customHeight="1" x14ac:dyDescent="0.25">
      <c r="A22" s="2">
        <f t="shared" si="1"/>
        <v>10</v>
      </c>
      <c r="B22" s="32">
        <v>44004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 t="s">
        <v>56</v>
      </c>
      <c r="O22" s="45">
        <v>0</v>
      </c>
      <c r="P22" s="13" t="s">
        <v>116</v>
      </c>
      <c r="Q22" s="4">
        <v>0.22</v>
      </c>
      <c r="R22" s="7" t="s">
        <v>32</v>
      </c>
      <c r="S22" s="51">
        <v>1</v>
      </c>
      <c r="T22" s="57">
        <f t="shared" si="2"/>
        <v>0.22</v>
      </c>
      <c r="U22" s="3" t="s">
        <v>113</v>
      </c>
      <c r="V22" s="8" t="s">
        <v>110</v>
      </c>
    </row>
    <row r="23" spans="1:22" ht="15" customHeight="1" x14ac:dyDescent="0.25">
      <c r="A23" s="2">
        <f t="shared" si="1"/>
        <v>11</v>
      </c>
      <c r="B23" s="32">
        <v>44004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4" t="s">
        <v>56</v>
      </c>
      <c r="O23" s="45">
        <v>0</v>
      </c>
      <c r="P23" s="13" t="s">
        <v>117</v>
      </c>
      <c r="Q23" s="4">
        <v>0.3</v>
      </c>
      <c r="R23" s="7" t="s">
        <v>32</v>
      </c>
      <c r="S23" s="51">
        <v>2</v>
      </c>
      <c r="T23" s="57">
        <f t="shared" si="2"/>
        <v>0.6</v>
      </c>
      <c r="U23" s="3" t="s">
        <v>113</v>
      </c>
      <c r="V23" s="8" t="s">
        <v>110</v>
      </c>
    </row>
    <row r="24" spans="1:22" ht="18.75" customHeight="1" x14ac:dyDescent="0.25">
      <c r="A24" s="2">
        <f t="shared" si="1"/>
        <v>12</v>
      </c>
      <c r="B24" s="32">
        <v>44004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 t="s">
        <v>56</v>
      </c>
      <c r="O24" s="45">
        <v>0</v>
      </c>
      <c r="P24" s="13" t="s">
        <v>118</v>
      </c>
      <c r="Q24" s="4">
        <v>0.48</v>
      </c>
      <c r="R24" s="7" t="s">
        <v>32</v>
      </c>
      <c r="S24" s="51">
        <v>2</v>
      </c>
      <c r="T24" s="57">
        <f t="shared" si="2"/>
        <v>0.96</v>
      </c>
      <c r="U24" s="3" t="s">
        <v>113</v>
      </c>
      <c r="V24" s="8" t="s">
        <v>110</v>
      </c>
    </row>
    <row r="25" spans="1:22" ht="18.75" customHeight="1" x14ac:dyDescent="0.25">
      <c r="A25" s="2">
        <f t="shared" si="1"/>
        <v>13</v>
      </c>
      <c r="B25" s="32">
        <v>44004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 t="s">
        <v>56</v>
      </c>
      <c r="O25" s="45">
        <v>0</v>
      </c>
      <c r="P25" s="13" t="s">
        <v>119</v>
      </c>
      <c r="Q25" s="4">
        <v>0.7</v>
      </c>
      <c r="R25" s="7" t="s">
        <v>32</v>
      </c>
      <c r="S25" s="51">
        <v>1</v>
      </c>
      <c r="T25" s="57">
        <f t="shared" si="2"/>
        <v>0.7</v>
      </c>
      <c r="U25" s="3" t="s">
        <v>113</v>
      </c>
      <c r="V25" s="8" t="s">
        <v>110</v>
      </c>
    </row>
    <row r="26" spans="1:22" ht="18.75" customHeight="1" x14ac:dyDescent="0.25">
      <c r="A26" s="2">
        <f t="shared" si="1"/>
        <v>14</v>
      </c>
      <c r="B26" s="32">
        <v>43983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 t="s">
        <v>56</v>
      </c>
      <c r="O26" s="45">
        <v>0</v>
      </c>
      <c r="P26" s="13" t="s">
        <v>120</v>
      </c>
      <c r="Q26" s="4">
        <v>0.875</v>
      </c>
      <c r="R26" s="7" t="s">
        <v>124</v>
      </c>
      <c r="S26" s="51">
        <v>1</v>
      </c>
      <c r="T26" s="57">
        <f t="shared" si="2"/>
        <v>0.875</v>
      </c>
      <c r="U26" s="3" t="s">
        <v>125</v>
      </c>
      <c r="V26" s="8" t="s">
        <v>126</v>
      </c>
    </row>
    <row r="27" spans="1:22" ht="18.75" customHeight="1" x14ac:dyDescent="0.25">
      <c r="A27" s="2">
        <f t="shared" si="1"/>
        <v>15</v>
      </c>
      <c r="B27" s="32">
        <v>43983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4" t="s">
        <v>56</v>
      </c>
      <c r="O27" s="45">
        <v>0</v>
      </c>
      <c r="P27" s="13" t="s">
        <v>121</v>
      </c>
      <c r="Q27" s="4">
        <v>0.18</v>
      </c>
      <c r="R27" s="7" t="s">
        <v>32</v>
      </c>
      <c r="S27" s="51">
        <v>1</v>
      </c>
      <c r="T27" s="57">
        <f t="shared" si="2"/>
        <v>0.18</v>
      </c>
      <c r="U27" s="3" t="s">
        <v>125</v>
      </c>
      <c r="V27" s="8" t="s">
        <v>126</v>
      </c>
    </row>
    <row r="28" spans="1:22" ht="18.75" customHeight="1" x14ac:dyDescent="0.25">
      <c r="A28" s="2">
        <f t="shared" si="1"/>
        <v>16</v>
      </c>
      <c r="B28" s="32">
        <v>43983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 t="s">
        <v>56</v>
      </c>
      <c r="O28" s="45">
        <v>0</v>
      </c>
      <c r="P28" s="13" t="s">
        <v>122</v>
      </c>
      <c r="Q28" s="4">
        <v>0.16</v>
      </c>
      <c r="R28" s="7" t="s">
        <v>32</v>
      </c>
      <c r="S28" s="51">
        <v>2</v>
      </c>
      <c r="T28" s="57">
        <f t="shared" si="2"/>
        <v>0.32</v>
      </c>
      <c r="U28" s="3" t="s">
        <v>125</v>
      </c>
      <c r="V28" s="8" t="s">
        <v>126</v>
      </c>
    </row>
    <row r="29" spans="1:22" ht="18.75" customHeight="1" x14ac:dyDescent="0.25">
      <c r="A29" s="2">
        <f t="shared" si="1"/>
        <v>17</v>
      </c>
      <c r="B29" s="32">
        <v>43983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 t="s">
        <v>56</v>
      </c>
      <c r="O29" s="45">
        <v>0</v>
      </c>
      <c r="P29" s="13" t="s">
        <v>123</v>
      </c>
      <c r="Q29" s="4">
        <v>6.5000000000000002E-2</v>
      </c>
      <c r="R29" s="7" t="s">
        <v>32</v>
      </c>
      <c r="S29" s="51">
        <v>2</v>
      </c>
      <c r="T29" s="57">
        <f t="shared" si="2"/>
        <v>0.13</v>
      </c>
      <c r="U29" s="3" t="s">
        <v>125</v>
      </c>
      <c r="V29" s="8" t="s">
        <v>126</v>
      </c>
    </row>
    <row r="30" spans="1:22" ht="18.75" customHeight="1" x14ac:dyDescent="0.25">
      <c r="A30" s="2">
        <f t="shared" si="1"/>
        <v>18</v>
      </c>
      <c r="B30" s="32">
        <v>43985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 t="s">
        <v>56</v>
      </c>
      <c r="O30" s="45">
        <v>0</v>
      </c>
      <c r="P30" s="13" t="s">
        <v>127</v>
      </c>
      <c r="Q30" s="4">
        <v>1.5</v>
      </c>
      <c r="R30" s="7" t="s">
        <v>108</v>
      </c>
      <c r="S30" s="51">
        <v>1</v>
      </c>
      <c r="T30" s="57">
        <f t="shared" si="2"/>
        <v>1.5</v>
      </c>
      <c r="U30" s="3" t="s">
        <v>128</v>
      </c>
      <c r="V30" s="8" t="s">
        <v>129</v>
      </c>
    </row>
    <row r="31" spans="1:22" ht="18.75" customHeight="1" x14ac:dyDescent="0.25">
      <c r="A31" s="2">
        <f t="shared" si="1"/>
        <v>19</v>
      </c>
      <c r="B31" s="32">
        <v>43985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 t="s">
        <v>56</v>
      </c>
      <c r="O31" s="45">
        <v>0</v>
      </c>
      <c r="P31" s="13" t="s">
        <v>127</v>
      </c>
      <c r="Q31" s="4">
        <v>1.5</v>
      </c>
      <c r="R31" s="7" t="s">
        <v>108</v>
      </c>
      <c r="S31" s="51">
        <v>1</v>
      </c>
      <c r="T31" s="57">
        <f t="shared" si="2"/>
        <v>1.5</v>
      </c>
      <c r="U31" s="3" t="s">
        <v>128</v>
      </c>
      <c r="V31" s="8" t="s">
        <v>130</v>
      </c>
    </row>
    <row r="32" spans="1:22" ht="18.75" customHeight="1" x14ac:dyDescent="0.25">
      <c r="A32" s="2">
        <f t="shared" si="1"/>
        <v>20</v>
      </c>
      <c r="B32" s="32">
        <v>43986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 t="s">
        <v>56</v>
      </c>
      <c r="O32" s="45">
        <v>0</v>
      </c>
      <c r="P32" s="13" t="s">
        <v>131</v>
      </c>
      <c r="Q32" s="4">
        <v>0.6</v>
      </c>
      <c r="R32" s="7" t="s">
        <v>108</v>
      </c>
      <c r="S32" s="51">
        <v>10</v>
      </c>
      <c r="T32" s="57">
        <f t="shared" si="2"/>
        <v>6</v>
      </c>
      <c r="U32" s="3" t="s">
        <v>128</v>
      </c>
      <c r="V32" s="8" t="s">
        <v>132</v>
      </c>
    </row>
    <row r="33" spans="1:22" ht="18.75" customHeight="1" x14ac:dyDescent="0.25">
      <c r="A33" s="2">
        <f t="shared" si="1"/>
        <v>21</v>
      </c>
      <c r="B33" s="32">
        <v>43986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 t="s">
        <v>56</v>
      </c>
      <c r="O33" s="45">
        <v>0</v>
      </c>
      <c r="P33" s="13" t="s">
        <v>133</v>
      </c>
      <c r="Q33" s="4">
        <v>0.96</v>
      </c>
      <c r="R33" s="7" t="s">
        <v>32</v>
      </c>
      <c r="S33" s="51">
        <v>2</v>
      </c>
      <c r="T33" s="57">
        <f t="shared" si="2"/>
        <v>1.92</v>
      </c>
      <c r="U33" s="3" t="s">
        <v>125</v>
      </c>
      <c r="V33" s="8" t="s">
        <v>134</v>
      </c>
    </row>
    <row r="34" spans="1:22" ht="18.75" customHeight="1" x14ac:dyDescent="0.25">
      <c r="A34" s="2">
        <f t="shared" si="1"/>
        <v>22</v>
      </c>
      <c r="B34" s="32">
        <v>43987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 t="s">
        <v>56</v>
      </c>
      <c r="O34" s="45">
        <v>0</v>
      </c>
      <c r="P34" s="13" t="s">
        <v>135</v>
      </c>
      <c r="Q34" s="4">
        <v>0.24</v>
      </c>
      <c r="R34" s="7" t="s">
        <v>136</v>
      </c>
      <c r="S34" s="51">
        <v>10</v>
      </c>
      <c r="T34" s="57">
        <f t="shared" si="2"/>
        <v>2.4</v>
      </c>
      <c r="U34" s="3" t="s">
        <v>137</v>
      </c>
      <c r="V34" s="8" t="s">
        <v>138</v>
      </c>
    </row>
    <row r="35" spans="1:22" ht="18.75" customHeight="1" x14ac:dyDescent="0.25">
      <c r="A35" s="2">
        <f t="shared" si="1"/>
        <v>23</v>
      </c>
      <c r="B35" s="32">
        <v>43984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 t="s">
        <v>56</v>
      </c>
      <c r="O35" s="45" t="s">
        <v>99</v>
      </c>
      <c r="P35" s="13" t="s">
        <v>139</v>
      </c>
      <c r="Q35" s="4">
        <v>0.38</v>
      </c>
      <c r="R35" s="7" t="s">
        <v>143</v>
      </c>
      <c r="S35" s="51">
        <v>3</v>
      </c>
      <c r="T35" s="57">
        <f t="shared" si="2"/>
        <v>1.1400000000000001</v>
      </c>
      <c r="U35" s="3" t="s">
        <v>125</v>
      </c>
      <c r="V35" s="8" t="s">
        <v>140</v>
      </c>
    </row>
    <row r="36" spans="1:22" ht="18.75" customHeight="1" x14ac:dyDescent="0.25">
      <c r="A36" s="2">
        <f t="shared" si="1"/>
        <v>24</v>
      </c>
      <c r="B36" s="32">
        <v>43984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 t="s">
        <v>56</v>
      </c>
      <c r="O36" s="45" t="s">
        <v>99</v>
      </c>
      <c r="P36" s="13" t="s">
        <v>142</v>
      </c>
      <c r="Q36" s="4">
        <v>1.7000000000000001E-2</v>
      </c>
      <c r="R36" s="7" t="s">
        <v>136</v>
      </c>
      <c r="S36" s="51">
        <v>100</v>
      </c>
      <c r="T36" s="57">
        <f t="shared" si="2"/>
        <v>1.7000000000000002</v>
      </c>
      <c r="U36" s="3" t="s">
        <v>125</v>
      </c>
      <c r="V36" s="8" t="s">
        <v>141</v>
      </c>
    </row>
    <row r="37" spans="1:22" ht="18.75" customHeight="1" x14ac:dyDescent="0.25">
      <c r="A37" s="2">
        <f t="shared" si="1"/>
        <v>25</v>
      </c>
      <c r="B37" s="32">
        <v>44008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 t="s">
        <v>56</v>
      </c>
      <c r="O37" s="45" t="s">
        <v>99</v>
      </c>
      <c r="P37" s="13" t="s">
        <v>107</v>
      </c>
      <c r="Q37" s="4">
        <v>1.5</v>
      </c>
      <c r="R37" s="7" t="s">
        <v>108</v>
      </c>
      <c r="S37" s="51">
        <v>2</v>
      </c>
      <c r="T37" s="57">
        <f t="shared" si="2"/>
        <v>3</v>
      </c>
      <c r="U37" s="3" t="s">
        <v>109</v>
      </c>
      <c r="V37" s="8" t="s">
        <v>144</v>
      </c>
    </row>
    <row r="38" spans="1:22" ht="18.75" customHeight="1" x14ac:dyDescent="0.25">
      <c r="A38" s="2">
        <f t="shared" si="1"/>
        <v>26</v>
      </c>
      <c r="B38" s="32">
        <v>44008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 t="s">
        <v>56</v>
      </c>
      <c r="O38" s="45" t="s">
        <v>99</v>
      </c>
      <c r="P38" s="13" t="s">
        <v>145</v>
      </c>
      <c r="Q38" s="4">
        <v>3.2</v>
      </c>
      <c r="R38" s="7" t="s">
        <v>32</v>
      </c>
      <c r="S38" s="51">
        <v>1</v>
      </c>
      <c r="T38" s="57">
        <f t="shared" si="2"/>
        <v>3.2</v>
      </c>
      <c r="U38" s="3" t="s">
        <v>113</v>
      </c>
      <c r="V38" s="8" t="s">
        <v>146</v>
      </c>
    </row>
    <row r="39" spans="1:22" ht="18.75" customHeight="1" x14ac:dyDescent="0.25">
      <c r="A39" s="2">
        <f t="shared" si="1"/>
        <v>27</v>
      </c>
      <c r="B39" s="32">
        <v>44008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 t="s">
        <v>56</v>
      </c>
      <c r="O39" s="45" t="s">
        <v>99</v>
      </c>
      <c r="P39" s="13" t="s">
        <v>147</v>
      </c>
      <c r="Q39" s="4">
        <v>2.1</v>
      </c>
      <c r="R39" s="7" t="s">
        <v>149</v>
      </c>
      <c r="S39" s="51">
        <v>1</v>
      </c>
      <c r="T39" s="57">
        <f t="shared" si="2"/>
        <v>2.1</v>
      </c>
      <c r="U39" s="3" t="s">
        <v>113</v>
      </c>
      <c r="V39" s="8" t="s">
        <v>146</v>
      </c>
    </row>
    <row r="40" spans="1:22" ht="18.75" customHeight="1" x14ac:dyDescent="0.25">
      <c r="A40" s="2">
        <f t="shared" si="1"/>
        <v>28</v>
      </c>
      <c r="B40" s="32">
        <v>44000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 t="s">
        <v>56</v>
      </c>
      <c r="O40" s="45" t="s">
        <v>99</v>
      </c>
      <c r="P40" s="13" t="s">
        <v>148</v>
      </c>
      <c r="Q40" s="4">
        <v>8.0000000000000002E-3</v>
      </c>
      <c r="R40" s="7" t="s">
        <v>136</v>
      </c>
      <c r="S40" s="51">
        <v>20</v>
      </c>
      <c r="T40" s="57">
        <f t="shared" si="2"/>
        <v>0.16</v>
      </c>
      <c r="U40" s="3" t="s">
        <v>150</v>
      </c>
      <c r="V40" s="8" t="s">
        <v>151</v>
      </c>
    </row>
    <row r="41" spans="1:22" ht="18.75" customHeight="1" x14ac:dyDescent="0.25">
      <c r="A41" s="2">
        <f t="shared" si="1"/>
        <v>29</v>
      </c>
      <c r="B41" s="32">
        <v>43987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 t="s">
        <v>56</v>
      </c>
      <c r="O41" s="45" t="s">
        <v>99</v>
      </c>
      <c r="P41" s="13" t="s">
        <v>152</v>
      </c>
      <c r="Q41" s="4">
        <v>0.16500000000000001</v>
      </c>
      <c r="R41" s="7" t="s">
        <v>32</v>
      </c>
      <c r="S41" s="51">
        <v>1</v>
      </c>
      <c r="T41" s="57">
        <f t="shared" si="2"/>
        <v>0.16500000000000001</v>
      </c>
      <c r="U41" s="3" t="s">
        <v>153</v>
      </c>
      <c r="V41" s="8" t="s">
        <v>138</v>
      </c>
    </row>
    <row r="42" spans="1:22" ht="18.75" customHeight="1" x14ac:dyDescent="0.25">
      <c r="A42" s="2">
        <f t="shared" si="1"/>
        <v>30</v>
      </c>
      <c r="B42" s="32">
        <v>43987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 t="s">
        <v>56</v>
      </c>
      <c r="O42" s="45" t="s">
        <v>99</v>
      </c>
      <c r="P42" s="13" t="s">
        <v>383</v>
      </c>
      <c r="Q42" s="4">
        <v>0.49</v>
      </c>
      <c r="R42" s="7" t="s">
        <v>34</v>
      </c>
      <c r="S42" s="51">
        <v>1</v>
      </c>
      <c r="T42" s="57">
        <f t="shared" si="2"/>
        <v>0.49</v>
      </c>
      <c r="U42" s="3" t="s">
        <v>154</v>
      </c>
      <c r="V42" s="8" t="s">
        <v>138</v>
      </c>
    </row>
    <row r="43" spans="1:22" ht="18.75" customHeight="1" x14ac:dyDescent="0.25">
      <c r="A43" s="2">
        <f t="shared" si="1"/>
        <v>31</v>
      </c>
      <c r="B43" s="32">
        <v>43990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 t="s">
        <v>56</v>
      </c>
      <c r="O43" s="45">
        <v>0</v>
      </c>
      <c r="P43" s="13" t="s">
        <v>119</v>
      </c>
      <c r="Q43" s="4">
        <v>0.97</v>
      </c>
      <c r="R43" s="7" t="s">
        <v>32</v>
      </c>
      <c r="S43" s="51">
        <v>1</v>
      </c>
      <c r="T43" s="57">
        <f t="shared" si="2"/>
        <v>0.97</v>
      </c>
      <c r="U43" s="3" t="s">
        <v>125</v>
      </c>
      <c r="V43" s="8" t="s">
        <v>155</v>
      </c>
    </row>
    <row r="44" spans="1:22" ht="16.5" customHeight="1" x14ac:dyDescent="0.25">
      <c r="A44" s="2">
        <f t="shared" si="1"/>
        <v>32</v>
      </c>
      <c r="B44" s="32">
        <v>43990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 t="s">
        <v>56</v>
      </c>
      <c r="O44" s="45">
        <v>0</v>
      </c>
      <c r="P44" s="13" t="s">
        <v>156</v>
      </c>
      <c r="Q44" s="4">
        <v>0.81</v>
      </c>
      <c r="R44" s="7" t="s">
        <v>32</v>
      </c>
      <c r="S44" s="51">
        <v>1</v>
      </c>
      <c r="T44" s="57">
        <f t="shared" si="2"/>
        <v>0.81</v>
      </c>
      <c r="U44" s="3" t="s">
        <v>125</v>
      </c>
      <c r="V44" s="8" t="s">
        <v>155</v>
      </c>
    </row>
    <row r="45" spans="1:22" ht="17.25" customHeight="1" x14ac:dyDescent="0.25">
      <c r="A45" s="2">
        <f t="shared" si="1"/>
        <v>33</v>
      </c>
      <c r="B45" s="32">
        <v>43990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 t="s">
        <v>56</v>
      </c>
      <c r="O45" s="45">
        <v>0</v>
      </c>
      <c r="P45" s="13" t="s">
        <v>157</v>
      </c>
      <c r="Q45" s="4">
        <v>0.76</v>
      </c>
      <c r="R45" s="7" t="s">
        <v>32</v>
      </c>
      <c r="S45" s="51">
        <v>2</v>
      </c>
      <c r="T45" s="57">
        <f t="shared" si="2"/>
        <v>1.52</v>
      </c>
      <c r="U45" s="3" t="s">
        <v>125</v>
      </c>
      <c r="V45" s="8" t="s">
        <v>155</v>
      </c>
    </row>
    <row r="46" spans="1:22" ht="17.25" customHeight="1" x14ac:dyDescent="0.25">
      <c r="A46" s="2">
        <f t="shared" si="1"/>
        <v>34</v>
      </c>
      <c r="B46" s="32">
        <v>43990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 t="s">
        <v>56</v>
      </c>
      <c r="O46" s="45">
        <v>0</v>
      </c>
      <c r="P46" s="13" t="s">
        <v>158</v>
      </c>
      <c r="Q46" s="4">
        <v>0.97</v>
      </c>
      <c r="R46" s="7" t="s">
        <v>32</v>
      </c>
      <c r="S46" s="51">
        <v>3</v>
      </c>
      <c r="T46" s="57">
        <f t="shared" si="2"/>
        <v>2.91</v>
      </c>
      <c r="U46" s="3" t="s">
        <v>125</v>
      </c>
      <c r="V46" s="8" t="s">
        <v>155</v>
      </c>
    </row>
    <row r="47" spans="1:22" ht="17.25" customHeight="1" x14ac:dyDescent="0.25">
      <c r="A47" s="2">
        <f t="shared" si="1"/>
        <v>35</v>
      </c>
      <c r="B47" s="32">
        <v>43990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 t="s">
        <v>56</v>
      </c>
      <c r="O47" s="45">
        <v>0</v>
      </c>
      <c r="P47" s="13" t="s">
        <v>159</v>
      </c>
      <c r="Q47" s="4">
        <v>1.5</v>
      </c>
      <c r="R47" s="7" t="s">
        <v>32</v>
      </c>
      <c r="S47" s="51">
        <v>1</v>
      </c>
      <c r="T47" s="57">
        <f t="shared" si="2"/>
        <v>1.5</v>
      </c>
      <c r="U47" s="3" t="s">
        <v>125</v>
      </c>
      <c r="V47" s="8" t="s">
        <v>155</v>
      </c>
    </row>
    <row r="48" spans="1:22" ht="17.25" customHeight="1" x14ac:dyDescent="0.25">
      <c r="A48" s="2">
        <f t="shared" si="1"/>
        <v>36</v>
      </c>
      <c r="B48" s="32">
        <v>43990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 t="s">
        <v>56</v>
      </c>
      <c r="O48" s="45">
        <v>0</v>
      </c>
      <c r="P48" s="13" t="s">
        <v>160</v>
      </c>
      <c r="Q48" s="4">
        <v>0.18</v>
      </c>
      <c r="R48" s="7" t="s">
        <v>149</v>
      </c>
      <c r="S48" s="51">
        <v>20</v>
      </c>
      <c r="T48" s="57">
        <f t="shared" si="2"/>
        <v>3.5999999999999996</v>
      </c>
      <c r="U48" s="3" t="s">
        <v>125</v>
      </c>
      <c r="V48" s="8" t="s">
        <v>155</v>
      </c>
    </row>
    <row r="49" spans="1:22" ht="17.25" customHeight="1" x14ac:dyDescent="0.25">
      <c r="A49" s="2">
        <f t="shared" si="1"/>
        <v>37</v>
      </c>
      <c r="B49" s="32">
        <v>43990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 t="s">
        <v>56</v>
      </c>
      <c r="O49" s="45">
        <v>0</v>
      </c>
      <c r="P49" s="13" t="s">
        <v>161</v>
      </c>
      <c r="Q49" s="4">
        <v>0.39</v>
      </c>
      <c r="R49" s="7" t="s">
        <v>136</v>
      </c>
      <c r="S49" s="51">
        <v>1</v>
      </c>
      <c r="T49" s="57">
        <f t="shared" si="2"/>
        <v>0.39</v>
      </c>
      <c r="U49" s="3" t="s">
        <v>125</v>
      </c>
      <c r="V49" s="8" t="s">
        <v>155</v>
      </c>
    </row>
    <row r="50" spans="1:22" ht="17.25" customHeight="1" x14ac:dyDescent="0.25">
      <c r="A50" s="2">
        <f t="shared" si="1"/>
        <v>38</v>
      </c>
      <c r="B50" s="32">
        <v>43987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4" t="s">
        <v>56</v>
      </c>
      <c r="O50" s="45">
        <v>0</v>
      </c>
      <c r="P50" s="13" t="s">
        <v>162</v>
      </c>
      <c r="Q50" s="4">
        <v>2.8</v>
      </c>
      <c r="R50" s="7" t="s">
        <v>32</v>
      </c>
      <c r="S50" s="51">
        <v>1</v>
      </c>
      <c r="T50" s="57">
        <f t="shared" si="2"/>
        <v>2.8</v>
      </c>
      <c r="U50" s="3" t="s">
        <v>113</v>
      </c>
      <c r="V50" s="8" t="s">
        <v>138</v>
      </c>
    </row>
    <row r="51" spans="1:22" ht="28.5" customHeight="1" x14ac:dyDescent="0.25">
      <c r="A51" s="2">
        <f t="shared" si="1"/>
        <v>39</v>
      </c>
      <c r="B51" s="32">
        <v>43984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4" t="s">
        <v>56</v>
      </c>
      <c r="O51" s="45">
        <v>0</v>
      </c>
      <c r="P51" s="13" t="s">
        <v>163</v>
      </c>
      <c r="Q51" s="4">
        <v>98.2</v>
      </c>
      <c r="R51" s="7" t="s">
        <v>32</v>
      </c>
      <c r="S51" s="51">
        <v>1</v>
      </c>
      <c r="T51" s="57">
        <f t="shared" si="2"/>
        <v>98.2</v>
      </c>
      <c r="U51" s="3" t="s">
        <v>105</v>
      </c>
      <c r="V51" s="8" t="s">
        <v>164</v>
      </c>
    </row>
    <row r="52" spans="1:22" ht="30" customHeight="1" x14ac:dyDescent="0.25">
      <c r="A52" s="2">
        <f t="shared" si="1"/>
        <v>40</v>
      </c>
      <c r="B52" s="32">
        <v>43984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 t="s">
        <v>56</v>
      </c>
      <c r="O52" s="45">
        <v>0</v>
      </c>
      <c r="P52" s="13" t="s">
        <v>163</v>
      </c>
      <c r="Q52" s="4">
        <v>98.2</v>
      </c>
      <c r="R52" s="7" t="s">
        <v>32</v>
      </c>
      <c r="S52" s="51">
        <v>1</v>
      </c>
      <c r="T52" s="57">
        <f t="shared" si="2"/>
        <v>98.2</v>
      </c>
      <c r="U52" s="3" t="s">
        <v>105</v>
      </c>
      <c r="V52" s="8" t="s">
        <v>164</v>
      </c>
    </row>
    <row r="53" spans="1:22" ht="17.25" customHeight="1" x14ac:dyDescent="0.25">
      <c r="A53" s="2">
        <f t="shared" si="1"/>
        <v>41</v>
      </c>
      <c r="B53" s="32">
        <v>43987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4" t="s">
        <v>56</v>
      </c>
      <c r="O53" s="45">
        <v>0</v>
      </c>
      <c r="P53" s="13" t="s">
        <v>165</v>
      </c>
      <c r="Q53" s="4">
        <v>0.45</v>
      </c>
      <c r="R53" s="7" t="s">
        <v>32</v>
      </c>
      <c r="S53" s="51">
        <v>4</v>
      </c>
      <c r="T53" s="57">
        <f t="shared" si="2"/>
        <v>1.8</v>
      </c>
      <c r="U53" s="3" t="s">
        <v>169</v>
      </c>
      <c r="V53" s="8" t="s">
        <v>170</v>
      </c>
    </row>
    <row r="54" spans="1:22" ht="17.25" customHeight="1" x14ac:dyDescent="0.25">
      <c r="A54" s="2">
        <f t="shared" si="1"/>
        <v>42</v>
      </c>
      <c r="B54" s="32">
        <v>43987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4" t="s">
        <v>56</v>
      </c>
      <c r="O54" s="45">
        <v>0</v>
      </c>
      <c r="P54" s="13" t="s">
        <v>166</v>
      </c>
      <c r="Q54" s="4">
        <v>0.47499999999999998</v>
      </c>
      <c r="R54" s="7" t="s">
        <v>32</v>
      </c>
      <c r="S54" s="51">
        <v>2</v>
      </c>
      <c r="T54" s="57">
        <f t="shared" si="2"/>
        <v>0.95</v>
      </c>
      <c r="U54" s="3" t="s">
        <v>169</v>
      </c>
      <c r="V54" s="8" t="s">
        <v>170</v>
      </c>
    </row>
    <row r="55" spans="1:22" ht="17.25" customHeight="1" x14ac:dyDescent="0.25">
      <c r="A55" s="2">
        <f t="shared" si="1"/>
        <v>43</v>
      </c>
      <c r="B55" s="32">
        <v>43987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 t="s">
        <v>56</v>
      </c>
      <c r="O55" s="45">
        <v>0</v>
      </c>
      <c r="P55" s="13" t="s">
        <v>167</v>
      </c>
      <c r="Q55" s="4">
        <v>9.5000000000000001E-2</v>
      </c>
      <c r="R55" s="7" t="s">
        <v>32</v>
      </c>
      <c r="S55" s="51">
        <v>2</v>
      </c>
      <c r="T55" s="57">
        <f t="shared" si="2"/>
        <v>0.19</v>
      </c>
      <c r="U55" s="3" t="s">
        <v>169</v>
      </c>
      <c r="V55" s="8" t="s">
        <v>170</v>
      </c>
    </row>
    <row r="56" spans="1:22" ht="17.25" customHeight="1" x14ac:dyDescent="0.25">
      <c r="A56" s="2">
        <f t="shared" si="1"/>
        <v>44</v>
      </c>
      <c r="B56" s="32">
        <v>43987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 t="s">
        <v>56</v>
      </c>
      <c r="O56" s="45">
        <v>0</v>
      </c>
      <c r="P56" s="13" t="s">
        <v>168</v>
      </c>
      <c r="Q56" s="4">
        <v>0.26</v>
      </c>
      <c r="R56" s="7" t="s">
        <v>32</v>
      </c>
      <c r="S56" s="51">
        <v>1</v>
      </c>
      <c r="T56" s="57">
        <f t="shared" si="2"/>
        <v>0.26</v>
      </c>
      <c r="U56" s="3" t="s">
        <v>169</v>
      </c>
      <c r="V56" s="8" t="s">
        <v>170</v>
      </c>
    </row>
    <row r="57" spans="1:22" ht="17.25" customHeight="1" x14ac:dyDescent="0.25">
      <c r="A57" s="2">
        <f t="shared" si="1"/>
        <v>45</v>
      </c>
      <c r="B57" s="32">
        <v>43987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 t="s">
        <v>56</v>
      </c>
      <c r="O57" s="45">
        <v>0</v>
      </c>
      <c r="P57" s="13" t="s">
        <v>171</v>
      </c>
      <c r="Q57" s="4">
        <v>0.2</v>
      </c>
      <c r="R57" s="7" t="s">
        <v>32</v>
      </c>
      <c r="S57" s="51">
        <v>4</v>
      </c>
      <c r="T57" s="57">
        <f t="shared" si="2"/>
        <v>0.8</v>
      </c>
      <c r="U57" s="3" t="s">
        <v>174</v>
      </c>
      <c r="V57" s="8" t="s">
        <v>175</v>
      </c>
    </row>
    <row r="58" spans="1:22" ht="17.25" customHeight="1" x14ac:dyDescent="0.25">
      <c r="A58" s="2">
        <f t="shared" si="1"/>
        <v>46</v>
      </c>
      <c r="B58" s="32">
        <v>43987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 t="s">
        <v>56</v>
      </c>
      <c r="O58" s="45">
        <v>0</v>
      </c>
      <c r="P58" s="13" t="s">
        <v>172</v>
      </c>
      <c r="Q58" s="4">
        <v>0.2</v>
      </c>
      <c r="R58" s="7" t="s">
        <v>32</v>
      </c>
      <c r="S58" s="51">
        <v>1</v>
      </c>
      <c r="T58" s="57">
        <f t="shared" si="2"/>
        <v>0.2</v>
      </c>
      <c r="U58" s="3" t="s">
        <v>174</v>
      </c>
      <c r="V58" s="8" t="s">
        <v>175</v>
      </c>
    </row>
    <row r="59" spans="1:22" ht="17.25" customHeight="1" x14ac:dyDescent="0.25">
      <c r="A59" s="2">
        <f t="shared" si="1"/>
        <v>47</v>
      </c>
      <c r="B59" s="32">
        <v>43987</v>
      </c>
      <c r="C59" s="33">
        <v>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 t="s">
        <v>56</v>
      </c>
      <c r="O59" s="45">
        <v>0</v>
      </c>
      <c r="P59" s="13" t="s">
        <v>173</v>
      </c>
      <c r="Q59" s="4">
        <v>0.22</v>
      </c>
      <c r="R59" s="7" t="s">
        <v>32</v>
      </c>
      <c r="S59" s="51">
        <v>2</v>
      </c>
      <c r="T59" s="57">
        <f t="shared" si="2"/>
        <v>0.44</v>
      </c>
      <c r="U59" s="3" t="s">
        <v>174</v>
      </c>
      <c r="V59" s="8" t="s">
        <v>175</v>
      </c>
    </row>
    <row r="60" spans="1:22" ht="17.25" customHeight="1" x14ac:dyDescent="0.25">
      <c r="A60" s="2">
        <f t="shared" si="1"/>
        <v>48</v>
      </c>
      <c r="B60" s="32">
        <v>43987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 t="s">
        <v>56</v>
      </c>
      <c r="O60" s="45">
        <v>0</v>
      </c>
      <c r="P60" s="13" t="s">
        <v>176</v>
      </c>
      <c r="Q60" s="4">
        <v>0.12</v>
      </c>
      <c r="R60" s="7" t="s">
        <v>32</v>
      </c>
      <c r="S60" s="51">
        <v>2</v>
      </c>
      <c r="T60" s="57">
        <f t="shared" si="2"/>
        <v>0.24</v>
      </c>
      <c r="U60" s="3" t="s">
        <v>177</v>
      </c>
      <c r="V60" s="8" t="s">
        <v>180</v>
      </c>
    </row>
    <row r="61" spans="1:22" ht="17.25" customHeight="1" x14ac:dyDescent="0.25">
      <c r="A61" s="2">
        <f t="shared" si="1"/>
        <v>49</v>
      </c>
      <c r="B61" s="32">
        <v>43987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 t="s">
        <v>56</v>
      </c>
      <c r="O61" s="45">
        <v>0</v>
      </c>
      <c r="P61" s="13" t="s">
        <v>178</v>
      </c>
      <c r="Q61" s="4">
        <v>0.15</v>
      </c>
      <c r="R61" s="7" t="s">
        <v>32</v>
      </c>
      <c r="S61" s="51">
        <v>1</v>
      </c>
      <c r="T61" s="57">
        <f t="shared" si="2"/>
        <v>0.15</v>
      </c>
      <c r="U61" s="3" t="s">
        <v>177</v>
      </c>
      <c r="V61" s="8" t="s">
        <v>180</v>
      </c>
    </row>
    <row r="62" spans="1:22" ht="17.25" customHeight="1" x14ac:dyDescent="0.25">
      <c r="A62" s="2">
        <f t="shared" si="1"/>
        <v>50</v>
      </c>
      <c r="B62" s="32">
        <v>43987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 t="s">
        <v>56</v>
      </c>
      <c r="O62" s="45">
        <v>0</v>
      </c>
      <c r="P62" s="13" t="s">
        <v>179</v>
      </c>
      <c r="Q62" s="4">
        <v>0.16</v>
      </c>
      <c r="R62" s="7" t="s">
        <v>32</v>
      </c>
      <c r="S62" s="51">
        <v>1</v>
      </c>
      <c r="T62" s="57">
        <f t="shared" si="2"/>
        <v>0.16</v>
      </c>
      <c r="U62" s="3" t="s">
        <v>177</v>
      </c>
      <c r="V62" s="8" t="s">
        <v>180</v>
      </c>
    </row>
    <row r="63" spans="1:22" ht="17.25" customHeight="1" x14ac:dyDescent="0.25">
      <c r="A63" s="2">
        <f t="shared" si="1"/>
        <v>51</v>
      </c>
      <c r="B63" s="32">
        <v>43992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 t="s">
        <v>56</v>
      </c>
      <c r="O63" s="45">
        <v>0</v>
      </c>
      <c r="P63" s="13" t="s">
        <v>181</v>
      </c>
      <c r="Q63" s="4">
        <v>5.5E-2</v>
      </c>
      <c r="R63" s="7" t="s">
        <v>149</v>
      </c>
      <c r="S63" s="51">
        <v>3</v>
      </c>
      <c r="T63" s="57">
        <f t="shared" si="2"/>
        <v>0.16500000000000001</v>
      </c>
      <c r="U63" s="3" t="s">
        <v>182</v>
      </c>
      <c r="V63" s="8" t="s">
        <v>183</v>
      </c>
    </row>
    <row r="64" spans="1:22" ht="17.25" customHeight="1" x14ac:dyDescent="0.25">
      <c r="A64" s="2">
        <f t="shared" si="1"/>
        <v>52</v>
      </c>
      <c r="B64" s="32">
        <v>43991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 t="s">
        <v>56</v>
      </c>
      <c r="O64" s="45" t="s">
        <v>99</v>
      </c>
      <c r="P64" s="13" t="s">
        <v>185</v>
      </c>
      <c r="Q64" s="4">
        <v>4.2</v>
      </c>
      <c r="R64" s="7" t="s">
        <v>32</v>
      </c>
      <c r="S64" s="51">
        <v>1</v>
      </c>
      <c r="T64" s="57">
        <f t="shared" si="2"/>
        <v>4.2</v>
      </c>
      <c r="U64" s="3" t="s">
        <v>125</v>
      </c>
      <c r="V64" s="8" t="s">
        <v>184</v>
      </c>
    </row>
    <row r="65" spans="1:22" ht="17.25" customHeight="1" x14ac:dyDescent="0.25">
      <c r="A65" s="2">
        <f t="shared" si="1"/>
        <v>53</v>
      </c>
      <c r="B65" s="32">
        <v>43991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 t="s">
        <v>56</v>
      </c>
      <c r="O65" s="45">
        <v>0</v>
      </c>
      <c r="P65" s="13" t="s">
        <v>186</v>
      </c>
      <c r="Q65" s="4">
        <v>3.4</v>
      </c>
      <c r="R65" s="7" t="s">
        <v>32</v>
      </c>
      <c r="S65" s="51">
        <v>1</v>
      </c>
      <c r="T65" s="57">
        <f t="shared" si="2"/>
        <v>3.4</v>
      </c>
      <c r="U65" s="3" t="s">
        <v>125</v>
      </c>
      <c r="V65" s="8" t="s">
        <v>184</v>
      </c>
    </row>
    <row r="66" spans="1:22" ht="17.25" customHeight="1" x14ac:dyDescent="0.25">
      <c r="A66" s="2">
        <f t="shared" si="1"/>
        <v>54</v>
      </c>
      <c r="B66" s="32">
        <v>43991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4" t="s">
        <v>56</v>
      </c>
      <c r="O66" s="45">
        <v>0</v>
      </c>
      <c r="P66" s="13" t="s">
        <v>123</v>
      </c>
      <c r="Q66" s="4">
        <v>7.4999999999999997E-2</v>
      </c>
      <c r="R66" s="7" t="s">
        <v>32</v>
      </c>
      <c r="S66" s="51">
        <v>3</v>
      </c>
      <c r="T66" s="57">
        <f t="shared" si="2"/>
        <v>0.22499999999999998</v>
      </c>
      <c r="U66" s="3" t="s">
        <v>125</v>
      </c>
      <c r="V66" s="8" t="s">
        <v>187</v>
      </c>
    </row>
    <row r="67" spans="1:22" ht="17.25" customHeight="1" x14ac:dyDescent="0.25">
      <c r="A67" s="2">
        <f t="shared" si="1"/>
        <v>55</v>
      </c>
      <c r="B67" s="32">
        <v>43991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 t="s">
        <v>56</v>
      </c>
      <c r="O67" s="45">
        <v>0</v>
      </c>
      <c r="P67" s="13" t="s">
        <v>188</v>
      </c>
      <c r="Q67" s="4">
        <v>0.185</v>
      </c>
      <c r="R67" s="7" t="s">
        <v>32</v>
      </c>
      <c r="S67" s="51">
        <v>1</v>
      </c>
      <c r="T67" s="57">
        <f t="shared" si="2"/>
        <v>0.185</v>
      </c>
      <c r="U67" s="3" t="s">
        <v>125</v>
      </c>
      <c r="V67" s="8" t="s">
        <v>187</v>
      </c>
    </row>
    <row r="68" spans="1:22" ht="17.25" customHeight="1" x14ac:dyDescent="0.25">
      <c r="A68" s="2">
        <f t="shared" si="1"/>
        <v>56</v>
      </c>
      <c r="B68" s="32">
        <v>43991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4" t="s">
        <v>56</v>
      </c>
      <c r="O68" s="45" t="s">
        <v>99</v>
      </c>
      <c r="P68" s="13" t="s">
        <v>189</v>
      </c>
      <c r="Q68" s="4">
        <v>0.01</v>
      </c>
      <c r="R68" s="7" t="s">
        <v>32</v>
      </c>
      <c r="S68" s="51">
        <v>5</v>
      </c>
      <c r="T68" s="57">
        <f t="shared" si="2"/>
        <v>0.05</v>
      </c>
      <c r="U68" s="3" t="s">
        <v>125</v>
      </c>
      <c r="V68" s="8" t="s">
        <v>187</v>
      </c>
    </row>
    <row r="69" spans="1:22" ht="17.25" customHeight="1" x14ac:dyDescent="0.25">
      <c r="A69" s="2">
        <f t="shared" si="1"/>
        <v>57</v>
      </c>
      <c r="B69" s="32">
        <v>43991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 t="s">
        <v>56</v>
      </c>
      <c r="O69" s="45">
        <v>0</v>
      </c>
      <c r="P69" s="13" t="s">
        <v>190</v>
      </c>
      <c r="Q69" s="4">
        <v>0.2</v>
      </c>
      <c r="R69" s="7" t="s">
        <v>32</v>
      </c>
      <c r="S69" s="51">
        <v>1</v>
      </c>
      <c r="T69" s="57">
        <f t="shared" si="2"/>
        <v>0.2</v>
      </c>
      <c r="U69" s="3" t="s">
        <v>125</v>
      </c>
      <c r="V69" s="8" t="s">
        <v>187</v>
      </c>
    </row>
    <row r="70" spans="1:22" ht="17.25" customHeight="1" x14ac:dyDescent="0.25">
      <c r="A70" s="2">
        <f t="shared" si="1"/>
        <v>58</v>
      </c>
      <c r="B70" s="32">
        <v>43991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4" t="s">
        <v>56</v>
      </c>
      <c r="O70" s="45">
        <v>0</v>
      </c>
      <c r="P70" s="13" t="s">
        <v>191</v>
      </c>
      <c r="Q70" s="4">
        <v>6.5000000000000002E-2</v>
      </c>
      <c r="R70" s="7" t="s">
        <v>32</v>
      </c>
      <c r="S70" s="51">
        <v>4</v>
      </c>
      <c r="T70" s="57">
        <f t="shared" si="2"/>
        <v>0.26</v>
      </c>
      <c r="U70" s="3" t="s">
        <v>125</v>
      </c>
      <c r="V70" s="8" t="s">
        <v>187</v>
      </c>
    </row>
    <row r="71" spans="1:22" ht="17.25" customHeight="1" x14ac:dyDescent="0.25">
      <c r="A71" s="2">
        <f t="shared" si="1"/>
        <v>59</v>
      </c>
      <c r="B71" s="32">
        <v>43993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4" t="s">
        <v>56</v>
      </c>
      <c r="O71" s="45">
        <v>0</v>
      </c>
      <c r="P71" s="13" t="s">
        <v>192</v>
      </c>
      <c r="Q71" s="4">
        <v>0.215</v>
      </c>
      <c r="R71" s="7" t="s">
        <v>136</v>
      </c>
      <c r="S71" s="51">
        <v>9</v>
      </c>
      <c r="T71" s="57">
        <f t="shared" si="2"/>
        <v>1.9350000000000001</v>
      </c>
      <c r="U71" s="3" t="s">
        <v>125</v>
      </c>
      <c r="V71" s="8" t="s">
        <v>196</v>
      </c>
    </row>
    <row r="72" spans="1:22" ht="17.25" customHeight="1" x14ac:dyDescent="0.25">
      <c r="A72" s="2">
        <f t="shared" si="1"/>
        <v>60</v>
      </c>
      <c r="B72" s="32">
        <v>43993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4" t="s">
        <v>56</v>
      </c>
      <c r="O72" s="45">
        <v>0</v>
      </c>
      <c r="P72" s="13" t="s">
        <v>193</v>
      </c>
      <c r="Q72" s="4">
        <v>6.5000000000000002E-2</v>
      </c>
      <c r="R72" s="7" t="s">
        <v>32</v>
      </c>
      <c r="S72" s="51">
        <v>10</v>
      </c>
      <c r="T72" s="57">
        <f t="shared" si="2"/>
        <v>0.65</v>
      </c>
      <c r="U72" s="3" t="s">
        <v>125</v>
      </c>
      <c r="V72" s="8" t="s">
        <v>196</v>
      </c>
    </row>
    <row r="73" spans="1:22" ht="17.25" customHeight="1" x14ac:dyDescent="0.25">
      <c r="A73" s="2">
        <f t="shared" si="1"/>
        <v>61</v>
      </c>
      <c r="B73" s="32">
        <v>43993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4" t="s">
        <v>56</v>
      </c>
      <c r="O73" s="45">
        <v>0</v>
      </c>
      <c r="P73" s="13" t="s">
        <v>194</v>
      </c>
      <c r="Q73" s="4">
        <v>2.5000000000000001E-2</v>
      </c>
      <c r="R73" s="7" t="s">
        <v>32</v>
      </c>
      <c r="S73" s="51">
        <v>4</v>
      </c>
      <c r="T73" s="57">
        <f t="shared" si="2"/>
        <v>0.1</v>
      </c>
      <c r="U73" s="3" t="s">
        <v>125</v>
      </c>
      <c r="V73" s="8" t="s">
        <v>196</v>
      </c>
    </row>
    <row r="74" spans="1:22" ht="17.25" customHeight="1" x14ac:dyDescent="0.25">
      <c r="A74" s="2">
        <f t="shared" si="1"/>
        <v>62</v>
      </c>
      <c r="B74" s="32">
        <v>43993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4" t="s">
        <v>56</v>
      </c>
      <c r="O74" s="45">
        <v>0</v>
      </c>
      <c r="P74" s="13" t="s">
        <v>195</v>
      </c>
      <c r="Q74" s="4">
        <v>0.315</v>
      </c>
      <c r="R74" s="7" t="s">
        <v>32</v>
      </c>
      <c r="S74" s="51">
        <v>1</v>
      </c>
      <c r="T74" s="57">
        <f t="shared" si="2"/>
        <v>0.315</v>
      </c>
      <c r="U74" s="3" t="s">
        <v>125</v>
      </c>
      <c r="V74" s="8" t="s">
        <v>196</v>
      </c>
    </row>
    <row r="75" spans="1:22" ht="17.25" customHeight="1" x14ac:dyDescent="0.25">
      <c r="A75" s="2">
        <f t="shared" si="1"/>
        <v>63</v>
      </c>
      <c r="B75" s="32">
        <v>43993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 t="s">
        <v>56</v>
      </c>
      <c r="O75" s="45">
        <v>0</v>
      </c>
      <c r="P75" s="13" t="s">
        <v>190</v>
      </c>
      <c r="Q75" s="4">
        <v>0.2</v>
      </c>
      <c r="R75" s="7" t="s">
        <v>32</v>
      </c>
      <c r="S75" s="51">
        <v>1</v>
      </c>
      <c r="T75" s="57">
        <f t="shared" si="2"/>
        <v>0.2</v>
      </c>
      <c r="U75" s="3" t="s">
        <v>125</v>
      </c>
      <c r="V75" s="8" t="s">
        <v>197</v>
      </c>
    </row>
    <row r="76" spans="1:22" ht="17.25" customHeight="1" x14ac:dyDescent="0.25">
      <c r="A76" s="2">
        <f t="shared" si="1"/>
        <v>64</v>
      </c>
      <c r="B76" s="32">
        <v>43993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 t="s">
        <v>56</v>
      </c>
      <c r="O76" s="45">
        <v>0</v>
      </c>
      <c r="P76" s="13" t="s">
        <v>382</v>
      </c>
      <c r="Q76" s="4">
        <v>0.13500000000000001</v>
      </c>
      <c r="R76" s="7" t="s">
        <v>32</v>
      </c>
      <c r="S76" s="51">
        <v>2</v>
      </c>
      <c r="T76" s="57">
        <f t="shared" si="2"/>
        <v>0.27</v>
      </c>
      <c r="U76" s="3" t="s">
        <v>125</v>
      </c>
      <c r="V76" s="8" t="s">
        <v>197</v>
      </c>
    </row>
    <row r="77" spans="1:22" ht="17.25" customHeight="1" x14ac:dyDescent="0.25">
      <c r="A77" s="2">
        <f t="shared" si="1"/>
        <v>65</v>
      </c>
      <c r="B77" s="32">
        <v>43995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 t="s">
        <v>56</v>
      </c>
      <c r="O77" s="45">
        <v>0</v>
      </c>
      <c r="P77" s="13" t="s">
        <v>198</v>
      </c>
      <c r="Q77" s="4">
        <v>1.5</v>
      </c>
      <c r="R77" s="7" t="s">
        <v>108</v>
      </c>
      <c r="S77" s="51">
        <v>2</v>
      </c>
      <c r="T77" s="57">
        <f t="shared" si="2"/>
        <v>3</v>
      </c>
      <c r="U77" s="3" t="s">
        <v>128</v>
      </c>
      <c r="V77" s="8" t="s">
        <v>199</v>
      </c>
    </row>
    <row r="78" spans="1:22" ht="17.25" customHeight="1" x14ac:dyDescent="0.25">
      <c r="A78" s="2">
        <f t="shared" si="1"/>
        <v>66</v>
      </c>
      <c r="B78" s="32">
        <v>43996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 t="s">
        <v>56</v>
      </c>
      <c r="O78" s="45">
        <v>0</v>
      </c>
      <c r="P78" s="13" t="s">
        <v>200</v>
      </c>
      <c r="Q78" s="4">
        <v>0.22</v>
      </c>
      <c r="R78" s="7" t="s">
        <v>201</v>
      </c>
      <c r="S78" s="51">
        <v>1.3</v>
      </c>
      <c r="T78" s="57">
        <f t="shared" si="2"/>
        <v>0.28600000000000003</v>
      </c>
      <c r="U78" s="3" t="s">
        <v>202</v>
      </c>
      <c r="V78" s="8" t="s">
        <v>203</v>
      </c>
    </row>
    <row r="79" spans="1:22" ht="17.25" customHeight="1" x14ac:dyDescent="0.25">
      <c r="A79" s="2">
        <f t="shared" si="1"/>
        <v>67</v>
      </c>
      <c r="B79" s="32">
        <v>43996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 t="s">
        <v>56</v>
      </c>
      <c r="O79" s="45">
        <v>0</v>
      </c>
      <c r="P79" s="13" t="s">
        <v>198</v>
      </c>
      <c r="Q79" s="4">
        <v>1.5</v>
      </c>
      <c r="R79" s="7" t="s">
        <v>108</v>
      </c>
      <c r="S79" s="51">
        <v>2</v>
      </c>
      <c r="T79" s="57">
        <f t="shared" si="2"/>
        <v>3</v>
      </c>
      <c r="U79" s="3" t="s">
        <v>128</v>
      </c>
      <c r="V79" s="8" t="s">
        <v>204</v>
      </c>
    </row>
    <row r="80" spans="1:22" ht="17.25" customHeight="1" x14ac:dyDescent="0.25">
      <c r="A80" s="2">
        <f t="shared" ref="A80:A143" si="3">1+A79</f>
        <v>68</v>
      </c>
      <c r="B80" s="32">
        <v>43996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4" t="s">
        <v>56</v>
      </c>
      <c r="O80" s="45">
        <v>0</v>
      </c>
      <c r="P80" s="13" t="s">
        <v>107</v>
      </c>
      <c r="Q80" s="4">
        <v>1.5</v>
      </c>
      <c r="R80" s="7" t="s">
        <v>108</v>
      </c>
      <c r="S80" s="51">
        <v>2</v>
      </c>
      <c r="T80" s="57">
        <f t="shared" si="2"/>
        <v>3</v>
      </c>
      <c r="U80" s="3" t="s">
        <v>128</v>
      </c>
      <c r="V80" s="8" t="s">
        <v>204</v>
      </c>
    </row>
    <row r="81" spans="1:22" ht="17.25" customHeight="1" x14ac:dyDescent="0.25">
      <c r="A81" s="2">
        <f t="shared" si="3"/>
        <v>69</v>
      </c>
      <c r="B81" s="32">
        <v>43997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 t="s">
        <v>56</v>
      </c>
      <c r="O81" s="45">
        <v>0</v>
      </c>
      <c r="P81" s="13" t="s">
        <v>198</v>
      </c>
      <c r="Q81" s="4">
        <v>1.5</v>
      </c>
      <c r="R81" s="7" t="s">
        <v>108</v>
      </c>
      <c r="S81" s="51">
        <v>2</v>
      </c>
      <c r="T81" s="57">
        <f t="shared" si="2"/>
        <v>3</v>
      </c>
      <c r="U81" s="3" t="s">
        <v>128</v>
      </c>
      <c r="V81" s="8" t="s">
        <v>205</v>
      </c>
    </row>
    <row r="82" spans="1:22" ht="17.25" customHeight="1" x14ac:dyDescent="0.25">
      <c r="A82" s="2">
        <f t="shared" si="3"/>
        <v>70</v>
      </c>
      <c r="B82" s="32">
        <v>43997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 t="s">
        <v>56</v>
      </c>
      <c r="O82" s="45">
        <v>0</v>
      </c>
      <c r="P82" s="13" t="s">
        <v>107</v>
      </c>
      <c r="Q82" s="4">
        <v>1.5</v>
      </c>
      <c r="R82" s="7" t="s">
        <v>108</v>
      </c>
      <c r="S82" s="51">
        <v>3</v>
      </c>
      <c r="T82" s="57">
        <f t="shared" ref="T82" si="4">Q82*S82</f>
        <v>4.5</v>
      </c>
      <c r="U82" s="3" t="s">
        <v>128</v>
      </c>
      <c r="V82" s="8" t="s">
        <v>205</v>
      </c>
    </row>
    <row r="83" spans="1:22" ht="17.25" customHeight="1" x14ac:dyDescent="0.25">
      <c r="A83" s="2">
        <f t="shared" si="3"/>
        <v>71</v>
      </c>
      <c r="B83" s="32">
        <v>43997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 t="s">
        <v>56</v>
      </c>
      <c r="O83" s="45">
        <v>0</v>
      </c>
      <c r="P83" s="13" t="s">
        <v>131</v>
      </c>
      <c r="Q83" s="4">
        <v>0.7</v>
      </c>
      <c r="R83" s="7" t="s">
        <v>108</v>
      </c>
      <c r="S83" s="51">
        <v>5</v>
      </c>
      <c r="T83" s="57">
        <f t="shared" si="2"/>
        <v>3.5</v>
      </c>
      <c r="U83" s="3" t="s">
        <v>128</v>
      </c>
      <c r="V83" s="8" t="s">
        <v>205</v>
      </c>
    </row>
    <row r="84" spans="1:22" ht="17.25" customHeight="1" x14ac:dyDescent="0.25">
      <c r="A84" s="2">
        <f t="shared" si="3"/>
        <v>72</v>
      </c>
      <c r="B84" s="32">
        <v>43997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 t="s">
        <v>56</v>
      </c>
      <c r="O84" s="45">
        <v>0</v>
      </c>
      <c r="P84" s="13" t="s">
        <v>198</v>
      </c>
      <c r="Q84" s="4">
        <v>0.85</v>
      </c>
      <c r="R84" s="7" t="s">
        <v>108</v>
      </c>
      <c r="S84" s="51">
        <v>20</v>
      </c>
      <c r="T84" s="57">
        <f t="shared" ref="T84:T154" si="5">Q84*S84</f>
        <v>17</v>
      </c>
      <c r="U84" s="3" t="s">
        <v>128</v>
      </c>
      <c r="V84" s="8" t="s">
        <v>206</v>
      </c>
    </row>
    <row r="85" spans="1:22" ht="17.25" customHeight="1" x14ac:dyDescent="0.25">
      <c r="A85" s="2">
        <f t="shared" si="3"/>
        <v>73</v>
      </c>
      <c r="B85" s="32">
        <v>43997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 t="s">
        <v>56</v>
      </c>
      <c r="O85" s="45">
        <v>0</v>
      </c>
      <c r="P85" s="13" t="s">
        <v>107</v>
      </c>
      <c r="Q85" s="4">
        <v>1.5</v>
      </c>
      <c r="R85" s="7" t="s">
        <v>108</v>
      </c>
      <c r="S85" s="51">
        <v>5</v>
      </c>
      <c r="T85" s="57">
        <f t="shared" si="5"/>
        <v>7.5</v>
      </c>
      <c r="U85" s="3" t="s">
        <v>128</v>
      </c>
      <c r="V85" s="8" t="s">
        <v>207</v>
      </c>
    </row>
    <row r="86" spans="1:22" ht="17.25" customHeight="1" x14ac:dyDescent="0.25">
      <c r="A86" s="2">
        <f t="shared" si="3"/>
        <v>74</v>
      </c>
      <c r="B86" s="32">
        <v>43997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 t="s">
        <v>56</v>
      </c>
      <c r="O86" s="45">
        <v>0</v>
      </c>
      <c r="P86" s="13" t="s">
        <v>107</v>
      </c>
      <c r="Q86" s="4">
        <v>1.5</v>
      </c>
      <c r="R86" s="7" t="s">
        <v>108</v>
      </c>
      <c r="S86" s="51">
        <v>5</v>
      </c>
      <c r="T86" s="57">
        <f t="shared" si="5"/>
        <v>7.5</v>
      </c>
      <c r="U86" s="3" t="s">
        <v>128</v>
      </c>
      <c r="V86" s="8" t="s">
        <v>208</v>
      </c>
    </row>
    <row r="87" spans="1:22" ht="17.25" customHeight="1" x14ac:dyDescent="0.25">
      <c r="A87" s="2">
        <f t="shared" si="3"/>
        <v>75</v>
      </c>
      <c r="B87" s="32">
        <v>44003</v>
      </c>
      <c r="C87" s="33">
        <v>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 t="s">
        <v>56</v>
      </c>
      <c r="O87" s="45">
        <v>0</v>
      </c>
      <c r="P87" s="13" t="s">
        <v>209</v>
      </c>
      <c r="Q87" s="4">
        <v>1.45</v>
      </c>
      <c r="R87" s="7" t="s">
        <v>32</v>
      </c>
      <c r="S87" s="51">
        <v>1</v>
      </c>
      <c r="T87" s="57">
        <f t="shared" si="5"/>
        <v>1.45</v>
      </c>
      <c r="U87" s="3" t="s">
        <v>210</v>
      </c>
      <c r="V87" s="8" t="s">
        <v>211</v>
      </c>
    </row>
    <row r="88" spans="1:22" ht="19.5" customHeight="1" x14ac:dyDescent="0.25">
      <c r="A88" s="2">
        <f t="shared" si="3"/>
        <v>76</v>
      </c>
      <c r="B88" s="32">
        <v>43985</v>
      </c>
      <c r="C88" s="33">
        <v>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 t="s">
        <v>56</v>
      </c>
      <c r="O88" s="45">
        <v>0</v>
      </c>
      <c r="P88" s="13" t="s">
        <v>212</v>
      </c>
      <c r="Q88" s="4">
        <v>3.5000000000000003E-2</v>
      </c>
      <c r="R88" s="7" t="s">
        <v>32</v>
      </c>
      <c r="S88" s="51">
        <v>10</v>
      </c>
      <c r="T88" s="57">
        <f t="shared" si="5"/>
        <v>0.35000000000000003</v>
      </c>
      <c r="U88" s="3" t="s">
        <v>213</v>
      </c>
      <c r="V88" s="8" t="s">
        <v>214</v>
      </c>
    </row>
    <row r="89" spans="1:22" ht="17.25" customHeight="1" x14ac:dyDescent="0.25">
      <c r="A89" s="2">
        <f t="shared" si="3"/>
        <v>77</v>
      </c>
      <c r="B89" s="32">
        <v>43993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 t="s">
        <v>56</v>
      </c>
      <c r="O89" s="45">
        <v>0</v>
      </c>
      <c r="P89" s="13" t="s">
        <v>215</v>
      </c>
      <c r="Q89" s="4">
        <v>0.18</v>
      </c>
      <c r="R89" s="7" t="s">
        <v>218</v>
      </c>
      <c r="S89" s="51">
        <v>1</v>
      </c>
      <c r="T89" s="57">
        <f t="shared" si="5"/>
        <v>0.18</v>
      </c>
      <c r="U89" s="3" t="s">
        <v>210</v>
      </c>
      <c r="V89" s="8" t="s">
        <v>219</v>
      </c>
    </row>
    <row r="90" spans="1:22" ht="17.25" customHeight="1" x14ac:dyDescent="0.25">
      <c r="A90" s="2">
        <f t="shared" si="3"/>
        <v>78</v>
      </c>
      <c r="B90" s="32">
        <v>43993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 t="s">
        <v>56</v>
      </c>
      <c r="O90" s="45">
        <v>0</v>
      </c>
      <c r="P90" s="13" t="s">
        <v>216</v>
      </c>
      <c r="Q90" s="4">
        <v>0.39</v>
      </c>
      <c r="R90" s="7" t="s">
        <v>218</v>
      </c>
      <c r="S90" s="51">
        <v>1</v>
      </c>
      <c r="T90" s="57">
        <f t="shared" si="5"/>
        <v>0.39</v>
      </c>
      <c r="U90" s="3" t="s">
        <v>210</v>
      </c>
      <c r="V90" s="8" t="s">
        <v>219</v>
      </c>
    </row>
    <row r="91" spans="1:22" ht="17.25" customHeight="1" x14ac:dyDescent="0.25">
      <c r="A91" s="2">
        <f t="shared" si="3"/>
        <v>79</v>
      </c>
      <c r="B91" s="32">
        <v>43993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 t="s">
        <v>56</v>
      </c>
      <c r="O91" s="45">
        <v>0</v>
      </c>
      <c r="P91" s="13" t="s">
        <v>217</v>
      </c>
      <c r="Q91" s="4">
        <v>0.15</v>
      </c>
      <c r="R91" s="7" t="s">
        <v>34</v>
      </c>
      <c r="S91" s="51">
        <v>1</v>
      </c>
      <c r="T91" s="57">
        <f t="shared" si="5"/>
        <v>0.15</v>
      </c>
      <c r="U91" s="3" t="s">
        <v>210</v>
      </c>
      <c r="V91" s="8" t="s">
        <v>219</v>
      </c>
    </row>
    <row r="92" spans="1:22" ht="17.25" customHeight="1" x14ac:dyDescent="0.25">
      <c r="A92" s="2">
        <f t="shared" si="3"/>
        <v>80</v>
      </c>
      <c r="B92" s="32">
        <v>43993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 t="s">
        <v>56</v>
      </c>
      <c r="O92" s="45">
        <v>0</v>
      </c>
      <c r="P92" s="13" t="s">
        <v>220</v>
      </c>
      <c r="Q92" s="4">
        <v>0.69</v>
      </c>
      <c r="R92" s="7" t="s">
        <v>32</v>
      </c>
      <c r="S92" s="51">
        <v>2</v>
      </c>
      <c r="T92" s="57">
        <f t="shared" si="5"/>
        <v>1.38</v>
      </c>
      <c r="U92" s="3" t="s">
        <v>210</v>
      </c>
      <c r="V92" s="8" t="s">
        <v>219</v>
      </c>
    </row>
    <row r="93" spans="1:22" ht="17.25" customHeight="1" x14ac:dyDescent="0.25">
      <c r="A93" s="2">
        <f t="shared" si="3"/>
        <v>81</v>
      </c>
      <c r="B93" s="32">
        <v>43987</v>
      </c>
      <c r="C93" s="33">
        <v>0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 t="s">
        <v>56</v>
      </c>
      <c r="O93" s="45">
        <v>0</v>
      </c>
      <c r="P93" s="13" t="s">
        <v>221</v>
      </c>
      <c r="Q93" s="4">
        <v>5.6860000000000001E-2</v>
      </c>
      <c r="R93" s="7" t="s">
        <v>136</v>
      </c>
      <c r="S93" s="51">
        <v>3.5</v>
      </c>
      <c r="T93" s="57">
        <v>0.19900000000000001</v>
      </c>
      <c r="U93" s="3" t="s">
        <v>222</v>
      </c>
      <c r="V93" s="8" t="s">
        <v>223</v>
      </c>
    </row>
    <row r="94" spans="1:22" ht="17.25" customHeight="1" x14ac:dyDescent="0.25">
      <c r="A94" s="2">
        <f t="shared" si="3"/>
        <v>82</v>
      </c>
      <c r="B94" s="32">
        <v>43998</v>
      </c>
      <c r="C94" s="33">
        <v>0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 t="s">
        <v>56</v>
      </c>
      <c r="O94" s="45">
        <v>0</v>
      </c>
      <c r="P94" s="13" t="s">
        <v>107</v>
      </c>
      <c r="Q94" s="4">
        <v>1.5</v>
      </c>
      <c r="R94" s="7" t="s">
        <v>108</v>
      </c>
      <c r="S94" s="51">
        <v>3</v>
      </c>
      <c r="T94" s="57">
        <f t="shared" si="5"/>
        <v>4.5</v>
      </c>
      <c r="U94" s="3" t="s">
        <v>128</v>
      </c>
      <c r="V94" s="8" t="s">
        <v>224</v>
      </c>
    </row>
    <row r="95" spans="1:22" ht="17.25" customHeight="1" x14ac:dyDescent="0.25">
      <c r="A95" s="2">
        <f t="shared" si="3"/>
        <v>83</v>
      </c>
      <c r="B95" s="32">
        <v>43998</v>
      </c>
      <c r="C95" s="33">
        <v>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 t="s">
        <v>56</v>
      </c>
      <c r="O95" s="45">
        <v>0</v>
      </c>
      <c r="P95" s="13" t="s">
        <v>107</v>
      </c>
      <c r="Q95" s="4">
        <v>1.5</v>
      </c>
      <c r="R95" s="7" t="s">
        <v>108</v>
      </c>
      <c r="S95" s="51">
        <v>3</v>
      </c>
      <c r="T95" s="57">
        <f t="shared" si="5"/>
        <v>4.5</v>
      </c>
      <c r="U95" s="3" t="s">
        <v>128</v>
      </c>
      <c r="V95" s="8" t="s">
        <v>225</v>
      </c>
    </row>
    <row r="96" spans="1:22" ht="17.25" customHeight="1" x14ac:dyDescent="0.25">
      <c r="A96" s="2">
        <f t="shared" si="3"/>
        <v>84</v>
      </c>
      <c r="B96" s="32">
        <v>43999</v>
      </c>
      <c r="C96" s="33">
        <v>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 t="s">
        <v>56</v>
      </c>
      <c r="O96" s="45">
        <v>0</v>
      </c>
      <c r="P96" s="13" t="s">
        <v>131</v>
      </c>
      <c r="Q96" s="4">
        <v>0.65</v>
      </c>
      <c r="R96" s="7" t="s">
        <v>108</v>
      </c>
      <c r="S96" s="51">
        <v>10</v>
      </c>
      <c r="T96" s="57">
        <f t="shared" si="5"/>
        <v>6.5</v>
      </c>
      <c r="U96" s="3" t="s">
        <v>128</v>
      </c>
      <c r="V96" s="8" t="s">
        <v>226</v>
      </c>
    </row>
    <row r="97" spans="1:22" ht="17.25" customHeight="1" x14ac:dyDescent="0.25">
      <c r="A97" s="2">
        <f t="shared" si="3"/>
        <v>85</v>
      </c>
      <c r="B97" s="32">
        <v>43999</v>
      </c>
      <c r="C97" s="33">
        <v>0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 t="s">
        <v>56</v>
      </c>
      <c r="O97" s="45">
        <v>0</v>
      </c>
      <c r="P97" s="13" t="s">
        <v>107</v>
      </c>
      <c r="Q97" s="4">
        <v>1.5</v>
      </c>
      <c r="R97" s="7" t="s">
        <v>108</v>
      </c>
      <c r="S97" s="51">
        <v>3</v>
      </c>
      <c r="T97" s="57">
        <f t="shared" si="5"/>
        <v>4.5</v>
      </c>
      <c r="U97" s="3" t="s">
        <v>128</v>
      </c>
      <c r="V97" s="8" t="s">
        <v>227</v>
      </c>
    </row>
    <row r="98" spans="1:22" ht="17.25" customHeight="1" x14ac:dyDescent="0.25">
      <c r="A98" s="2">
        <f t="shared" si="3"/>
        <v>86</v>
      </c>
      <c r="B98" s="32">
        <v>43999</v>
      </c>
      <c r="C98" s="33">
        <v>0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 t="s">
        <v>56</v>
      </c>
      <c r="O98" s="45">
        <v>0</v>
      </c>
      <c r="P98" s="13" t="s">
        <v>131</v>
      </c>
      <c r="Q98" s="4">
        <v>0.65</v>
      </c>
      <c r="R98" s="7" t="s">
        <v>108</v>
      </c>
      <c r="S98" s="51">
        <v>6</v>
      </c>
      <c r="T98" s="57">
        <f t="shared" si="5"/>
        <v>3.9000000000000004</v>
      </c>
      <c r="U98" s="3" t="s">
        <v>128</v>
      </c>
      <c r="V98" s="8" t="s">
        <v>227</v>
      </c>
    </row>
    <row r="99" spans="1:22" ht="17.25" customHeight="1" x14ac:dyDescent="0.25">
      <c r="A99" s="2">
        <f t="shared" si="3"/>
        <v>87</v>
      </c>
      <c r="B99" s="32">
        <v>44001</v>
      </c>
      <c r="C99" s="33">
        <v>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 t="s">
        <v>56</v>
      </c>
      <c r="O99" s="45">
        <v>0</v>
      </c>
      <c r="P99" s="13" t="s">
        <v>230</v>
      </c>
      <c r="Q99" s="4">
        <v>0.12</v>
      </c>
      <c r="R99" s="7" t="s">
        <v>32</v>
      </c>
      <c r="S99" s="51">
        <v>2</v>
      </c>
      <c r="T99" s="57">
        <f t="shared" si="5"/>
        <v>0.24</v>
      </c>
      <c r="U99" s="3" t="s">
        <v>229</v>
      </c>
      <c r="V99" s="8" t="s">
        <v>228</v>
      </c>
    </row>
    <row r="100" spans="1:22" ht="17.25" customHeight="1" x14ac:dyDescent="0.25">
      <c r="A100" s="2">
        <f t="shared" si="3"/>
        <v>88</v>
      </c>
      <c r="B100" s="32">
        <v>44001</v>
      </c>
      <c r="C100" s="33">
        <v>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 t="s">
        <v>56</v>
      </c>
      <c r="O100" s="45">
        <v>0</v>
      </c>
      <c r="P100" s="13" t="s">
        <v>231</v>
      </c>
      <c r="Q100" s="4">
        <v>3.5000000000000003E-2</v>
      </c>
      <c r="R100" s="7" t="s">
        <v>32</v>
      </c>
      <c r="S100" s="51">
        <v>1</v>
      </c>
      <c r="T100" s="57">
        <f t="shared" si="5"/>
        <v>3.5000000000000003E-2</v>
      </c>
      <c r="U100" s="3" t="s">
        <v>229</v>
      </c>
      <c r="V100" s="8" t="s">
        <v>228</v>
      </c>
    </row>
    <row r="101" spans="1:22" ht="17.25" customHeight="1" x14ac:dyDescent="0.25">
      <c r="A101" s="2">
        <f t="shared" si="3"/>
        <v>89</v>
      </c>
      <c r="B101" s="32">
        <v>43997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 t="s">
        <v>56</v>
      </c>
      <c r="O101" s="45">
        <v>0</v>
      </c>
      <c r="P101" s="13" t="s">
        <v>232</v>
      </c>
      <c r="Q101" s="4">
        <v>1.9</v>
      </c>
      <c r="R101" s="7" t="s">
        <v>32</v>
      </c>
      <c r="S101" s="51">
        <v>1</v>
      </c>
      <c r="T101" s="57">
        <f t="shared" si="5"/>
        <v>1.9</v>
      </c>
      <c r="U101" s="3" t="s">
        <v>113</v>
      </c>
      <c r="V101" s="8" t="s">
        <v>233</v>
      </c>
    </row>
    <row r="102" spans="1:22" ht="17.25" customHeight="1" x14ac:dyDescent="0.25">
      <c r="A102" s="2">
        <f t="shared" si="3"/>
        <v>90</v>
      </c>
      <c r="B102" s="32">
        <v>43993</v>
      </c>
      <c r="C102" s="33">
        <v>0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 t="s">
        <v>56</v>
      </c>
      <c r="O102" s="45">
        <v>0</v>
      </c>
      <c r="P102" s="13" t="s">
        <v>234</v>
      </c>
      <c r="Q102" s="4">
        <v>0.42</v>
      </c>
      <c r="R102" s="7" t="s">
        <v>112</v>
      </c>
      <c r="S102" s="51">
        <v>5</v>
      </c>
      <c r="T102" s="57">
        <f t="shared" si="5"/>
        <v>2.1</v>
      </c>
      <c r="U102" s="3" t="s">
        <v>113</v>
      </c>
      <c r="V102" s="8" t="s">
        <v>219</v>
      </c>
    </row>
    <row r="103" spans="1:22" ht="17.25" customHeight="1" x14ac:dyDescent="0.25">
      <c r="A103" s="2">
        <f t="shared" si="3"/>
        <v>91</v>
      </c>
      <c r="B103" s="32">
        <v>43997</v>
      </c>
      <c r="C103" s="33">
        <v>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 t="s">
        <v>56</v>
      </c>
      <c r="O103" s="45">
        <v>0</v>
      </c>
      <c r="P103" s="13" t="s">
        <v>195</v>
      </c>
      <c r="Q103" s="4">
        <v>0.999</v>
      </c>
      <c r="R103" s="7" t="s">
        <v>32</v>
      </c>
      <c r="S103" s="51">
        <v>1</v>
      </c>
      <c r="T103" s="57">
        <f t="shared" si="5"/>
        <v>0.999</v>
      </c>
      <c r="U103" s="3" t="s">
        <v>125</v>
      </c>
      <c r="V103" s="8" t="s">
        <v>206</v>
      </c>
    </row>
    <row r="104" spans="1:22" ht="17.25" customHeight="1" x14ac:dyDescent="0.25">
      <c r="A104" s="2">
        <f t="shared" si="3"/>
        <v>92</v>
      </c>
      <c r="B104" s="32">
        <v>43998</v>
      </c>
      <c r="C104" s="33">
        <v>0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4" t="s">
        <v>56</v>
      </c>
      <c r="O104" s="45">
        <v>0</v>
      </c>
      <c r="P104" s="13" t="s">
        <v>131</v>
      </c>
      <c r="Q104" s="4">
        <v>0.65</v>
      </c>
      <c r="R104" s="7" t="s">
        <v>108</v>
      </c>
      <c r="S104" s="51">
        <v>10</v>
      </c>
      <c r="T104" s="57">
        <f t="shared" si="5"/>
        <v>6.5</v>
      </c>
      <c r="U104" s="3" t="s">
        <v>128</v>
      </c>
      <c r="V104" s="8" t="s">
        <v>235</v>
      </c>
    </row>
    <row r="105" spans="1:22" ht="17.25" customHeight="1" x14ac:dyDescent="0.25">
      <c r="A105" s="2">
        <f t="shared" si="3"/>
        <v>93</v>
      </c>
      <c r="B105" s="32">
        <v>43998</v>
      </c>
      <c r="C105" s="33">
        <v>0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4" t="s">
        <v>56</v>
      </c>
      <c r="O105" s="45">
        <v>0</v>
      </c>
      <c r="P105" s="13" t="s">
        <v>107</v>
      </c>
      <c r="Q105" s="4">
        <v>1.5</v>
      </c>
      <c r="R105" s="7" t="s">
        <v>108</v>
      </c>
      <c r="S105" s="51">
        <v>4</v>
      </c>
      <c r="T105" s="57">
        <f t="shared" si="5"/>
        <v>6</v>
      </c>
      <c r="U105" s="3" t="s">
        <v>128</v>
      </c>
      <c r="V105" s="8" t="s">
        <v>235</v>
      </c>
    </row>
    <row r="106" spans="1:22" ht="17.25" customHeight="1" x14ac:dyDescent="0.25">
      <c r="A106" s="2">
        <f t="shared" si="3"/>
        <v>94</v>
      </c>
      <c r="B106" s="32">
        <v>44001</v>
      </c>
      <c r="C106" s="33">
        <v>0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4" t="s">
        <v>56</v>
      </c>
      <c r="O106" s="45">
        <v>0</v>
      </c>
      <c r="P106" s="13" t="s">
        <v>131</v>
      </c>
      <c r="Q106" s="4">
        <v>0.625</v>
      </c>
      <c r="R106" s="7" t="s">
        <v>108</v>
      </c>
      <c r="S106" s="51">
        <v>8</v>
      </c>
      <c r="T106" s="57">
        <f t="shared" si="5"/>
        <v>5</v>
      </c>
      <c r="U106" s="3" t="s">
        <v>109</v>
      </c>
      <c r="V106" s="8" t="s">
        <v>228</v>
      </c>
    </row>
    <row r="107" spans="1:22" ht="17.25" customHeight="1" x14ac:dyDescent="0.25">
      <c r="A107" s="2">
        <f t="shared" si="3"/>
        <v>95</v>
      </c>
      <c r="B107" s="32">
        <v>44001</v>
      </c>
      <c r="C107" s="33">
        <v>0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4" t="s">
        <v>56</v>
      </c>
      <c r="O107" s="45">
        <v>0</v>
      </c>
      <c r="P107" s="13" t="s">
        <v>237</v>
      </c>
      <c r="Q107" s="4">
        <v>1</v>
      </c>
      <c r="R107" s="7" t="s">
        <v>32</v>
      </c>
      <c r="S107" s="51">
        <v>1</v>
      </c>
      <c r="T107" s="57">
        <f t="shared" si="5"/>
        <v>1</v>
      </c>
      <c r="U107" s="3" t="s">
        <v>236</v>
      </c>
      <c r="V107" s="8" t="s">
        <v>228</v>
      </c>
    </row>
    <row r="108" spans="1:22" ht="17.25" customHeight="1" x14ac:dyDescent="0.25">
      <c r="A108" s="2">
        <f t="shared" si="3"/>
        <v>96</v>
      </c>
      <c r="B108" s="32">
        <v>44001</v>
      </c>
      <c r="C108" s="33">
        <v>0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 t="s">
        <v>56</v>
      </c>
      <c r="O108" s="45">
        <v>0</v>
      </c>
      <c r="P108" s="13" t="s">
        <v>238</v>
      </c>
      <c r="Q108" s="4">
        <v>1</v>
      </c>
      <c r="R108" s="7" t="s">
        <v>32</v>
      </c>
      <c r="S108" s="51">
        <v>1</v>
      </c>
      <c r="T108" s="57">
        <f t="shared" si="5"/>
        <v>1</v>
      </c>
      <c r="U108" s="3" t="s">
        <v>236</v>
      </c>
      <c r="V108" s="8" t="s">
        <v>228</v>
      </c>
    </row>
    <row r="109" spans="1:22" ht="17.25" customHeight="1" x14ac:dyDescent="0.25">
      <c r="A109" s="2">
        <f t="shared" si="3"/>
        <v>97</v>
      </c>
      <c r="B109" s="32">
        <v>44001</v>
      </c>
      <c r="C109" s="33">
        <v>0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 t="s">
        <v>56</v>
      </c>
      <c r="O109" s="45">
        <v>0</v>
      </c>
      <c r="P109" s="13" t="s">
        <v>239</v>
      </c>
      <c r="Q109" s="4">
        <v>0.16</v>
      </c>
      <c r="R109" s="7" t="s">
        <v>32</v>
      </c>
      <c r="S109" s="51">
        <v>1</v>
      </c>
      <c r="T109" s="57">
        <f t="shared" si="5"/>
        <v>0.16</v>
      </c>
      <c r="U109" s="3" t="s">
        <v>113</v>
      </c>
      <c r="V109" s="8" t="s">
        <v>228</v>
      </c>
    </row>
    <row r="110" spans="1:22" ht="17.25" customHeight="1" x14ac:dyDescent="0.25">
      <c r="A110" s="2">
        <f t="shared" si="3"/>
        <v>98</v>
      </c>
      <c r="B110" s="32">
        <v>44001</v>
      </c>
      <c r="C110" s="33">
        <v>0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4" t="s">
        <v>56</v>
      </c>
      <c r="O110" s="45">
        <v>0</v>
      </c>
      <c r="P110" s="13" t="s">
        <v>240</v>
      </c>
      <c r="Q110" s="4">
        <v>2.5000000000000001E-3</v>
      </c>
      <c r="R110" s="7" t="s">
        <v>32</v>
      </c>
      <c r="S110" s="51">
        <v>50</v>
      </c>
      <c r="T110" s="57">
        <f t="shared" si="5"/>
        <v>0.125</v>
      </c>
      <c r="U110" s="3" t="s">
        <v>113</v>
      </c>
      <c r="V110" s="8" t="s">
        <v>228</v>
      </c>
    </row>
    <row r="111" spans="1:22" ht="17.25" customHeight="1" x14ac:dyDescent="0.25">
      <c r="A111" s="2">
        <f t="shared" si="3"/>
        <v>99</v>
      </c>
      <c r="B111" s="32">
        <v>44001</v>
      </c>
      <c r="C111" s="33">
        <v>0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4" t="s">
        <v>56</v>
      </c>
      <c r="O111" s="45">
        <v>0</v>
      </c>
      <c r="P111" s="13" t="s">
        <v>241</v>
      </c>
      <c r="Q111" s="4">
        <v>0.08</v>
      </c>
      <c r="R111" s="7" t="s">
        <v>242</v>
      </c>
      <c r="S111" s="51">
        <v>1</v>
      </c>
      <c r="T111" s="57">
        <f t="shared" si="5"/>
        <v>0.08</v>
      </c>
      <c r="U111" s="3" t="s">
        <v>113</v>
      </c>
      <c r="V111" s="8" t="s">
        <v>228</v>
      </c>
    </row>
    <row r="112" spans="1:22" ht="17.25" customHeight="1" x14ac:dyDescent="0.25">
      <c r="A112" s="2">
        <f t="shared" si="3"/>
        <v>100</v>
      </c>
      <c r="B112" s="32">
        <v>43985</v>
      </c>
      <c r="C112" s="33">
        <v>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 t="s">
        <v>56</v>
      </c>
      <c r="O112" s="45">
        <v>0</v>
      </c>
      <c r="P112" s="13" t="s">
        <v>243</v>
      </c>
      <c r="Q112" s="4">
        <v>1.0999999999999999E-2</v>
      </c>
      <c r="R112" s="7" t="s">
        <v>32</v>
      </c>
      <c r="S112" s="51">
        <v>8</v>
      </c>
      <c r="T112" s="57">
        <f>Q112*S112</f>
        <v>8.7999999999999995E-2</v>
      </c>
      <c r="U112" s="3" t="s">
        <v>98</v>
      </c>
      <c r="V112" s="8" t="s">
        <v>244</v>
      </c>
    </row>
    <row r="113" spans="1:22" ht="17.25" customHeight="1" x14ac:dyDescent="0.25">
      <c r="A113" s="2">
        <f t="shared" si="3"/>
        <v>101</v>
      </c>
      <c r="B113" s="32">
        <v>43985</v>
      </c>
      <c r="C113" s="33">
        <v>0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4" t="s">
        <v>56</v>
      </c>
      <c r="O113" s="45">
        <v>0</v>
      </c>
      <c r="P113" s="13" t="s">
        <v>243</v>
      </c>
      <c r="Q113" s="4">
        <v>3.2000000000000001E-2</v>
      </c>
      <c r="R113" s="7" t="s">
        <v>32</v>
      </c>
      <c r="S113" s="51">
        <v>10</v>
      </c>
      <c r="T113" s="57">
        <f t="shared" si="5"/>
        <v>0.32</v>
      </c>
      <c r="U113" s="3" t="s">
        <v>98</v>
      </c>
      <c r="V113" s="8" t="s">
        <v>244</v>
      </c>
    </row>
    <row r="114" spans="1:22" ht="17.25" customHeight="1" x14ac:dyDescent="0.25">
      <c r="A114" s="2">
        <f t="shared" si="3"/>
        <v>102</v>
      </c>
      <c r="B114" s="32">
        <v>43984</v>
      </c>
      <c r="C114" s="33">
        <v>0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4" t="s">
        <v>56</v>
      </c>
      <c r="O114" s="45">
        <v>0</v>
      </c>
      <c r="P114" s="13" t="s">
        <v>243</v>
      </c>
      <c r="Q114" s="4">
        <v>3.2000000000000001E-2</v>
      </c>
      <c r="R114" s="7" t="s">
        <v>32</v>
      </c>
      <c r="S114" s="51">
        <v>20</v>
      </c>
      <c r="T114" s="57">
        <f t="shared" si="5"/>
        <v>0.64</v>
      </c>
      <c r="U114" s="3" t="s">
        <v>98</v>
      </c>
      <c r="V114" s="8" t="s">
        <v>245</v>
      </c>
    </row>
    <row r="115" spans="1:22" ht="17.25" customHeight="1" x14ac:dyDescent="0.25">
      <c r="A115" s="2">
        <f t="shared" si="3"/>
        <v>103</v>
      </c>
      <c r="B115" s="32">
        <v>43984</v>
      </c>
      <c r="C115" s="33">
        <v>0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4" t="s">
        <v>56</v>
      </c>
      <c r="O115" s="45">
        <v>0</v>
      </c>
      <c r="P115" s="13" t="s">
        <v>243</v>
      </c>
      <c r="Q115" s="4">
        <v>1.2E-2</v>
      </c>
      <c r="R115" s="7" t="s">
        <v>32</v>
      </c>
      <c r="S115" s="51">
        <v>19</v>
      </c>
      <c r="T115" s="57">
        <f t="shared" si="5"/>
        <v>0.22800000000000001</v>
      </c>
      <c r="U115" s="3" t="s">
        <v>98</v>
      </c>
      <c r="V115" s="8" t="s">
        <v>245</v>
      </c>
    </row>
    <row r="116" spans="1:22" ht="17.25" customHeight="1" x14ac:dyDescent="0.25">
      <c r="A116" s="2">
        <f t="shared" si="3"/>
        <v>104</v>
      </c>
      <c r="B116" s="32">
        <v>44008</v>
      </c>
      <c r="C116" s="33">
        <v>0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4" t="s">
        <v>56</v>
      </c>
      <c r="O116" s="45">
        <v>0</v>
      </c>
      <c r="P116" s="13" t="s">
        <v>243</v>
      </c>
      <c r="Q116" s="4">
        <v>1.2E-2</v>
      </c>
      <c r="R116" s="7" t="s">
        <v>32</v>
      </c>
      <c r="S116" s="51">
        <v>20</v>
      </c>
      <c r="T116" s="57">
        <f t="shared" si="5"/>
        <v>0.24</v>
      </c>
      <c r="U116" s="3" t="s">
        <v>98</v>
      </c>
      <c r="V116" s="8" t="s">
        <v>246</v>
      </c>
    </row>
    <row r="117" spans="1:22" ht="17.25" customHeight="1" x14ac:dyDescent="0.25">
      <c r="A117" s="2">
        <f t="shared" si="3"/>
        <v>105</v>
      </c>
      <c r="B117" s="32">
        <v>44008</v>
      </c>
      <c r="C117" s="33">
        <v>0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4" t="s">
        <v>56</v>
      </c>
      <c r="O117" s="45">
        <v>0</v>
      </c>
      <c r="P117" s="13" t="s">
        <v>243</v>
      </c>
      <c r="Q117" s="4">
        <v>3.2000000000000001E-2</v>
      </c>
      <c r="R117" s="7" t="s">
        <v>32</v>
      </c>
      <c r="S117" s="51">
        <v>5</v>
      </c>
      <c r="T117" s="57">
        <f t="shared" si="5"/>
        <v>0.16</v>
      </c>
      <c r="U117" s="3" t="s">
        <v>98</v>
      </c>
      <c r="V117" s="8" t="s">
        <v>246</v>
      </c>
    </row>
    <row r="118" spans="1:22" ht="17.25" customHeight="1" x14ac:dyDescent="0.25">
      <c r="A118" s="2">
        <f t="shared" si="3"/>
        <v>106</v>
      </c>
      <c r="B118" s="32">
        <v>44008</v>
      </c>
      <c r="C118" s="33">
        <v>0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4" t="s">
        <v>56</v>
      </c>
      <c r="O118" s="45">
        <v>0</v>
      </c>
      <c r="P118" s="13" t="s">
        <v>243</v>
      </c>
      <c r="Q118" s="4">
        <v>1.2E-2</v>
      </c>
      <c r="R118" s="7" t="s">
        <v>32</v>
      </c>
      <c r="S118" s="51">
        <v>6</v>
      </c>
      <c r="T118" s="57">
        <f t="shared" si="5"/>
        <v>7.2000000000000008E-2</v>
      </c>
      <c r="U118" s="3" t="s">
        <v>98</v>
      </c>
      <c r="V118" s="8" t="s">
        <v>246</v>
      </c>
    </row>
    <row r="119" spans="1:22" ht="17.25" customHeight="1" x14ac:dyDescent="0.25">
      <c r="A119" s="2">
        <f t="shared" si="3"/>
        <v>107</v>
      </c>
      <c r="B119" s="32">
        <v>44011</v>
      </c>
      <c r="C119" s="33">
        <v>0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4" t="s">
        <v>56</v>
      </c>
      <c r="O119" s="45">
        <v>0</v>
      </c>
      <c r="P119" s="13" t="s">
        <v>107</v>
      </c>
      <c r="Q119" s="4">
        <v>1.5</v>
      </c>
      <c r="R119" s="7" t="s">
        <v>108</v>
      </c>
      <c r="S119" s="51">
        <v>2</v>
      </c>
      <c r="T119" s="57">
        <f t="shared" si="5"/>
        <v>3</v>
      </c>
      <c r="U119" s="3" t="s">
        <v>109</v>
      </c>
      <c r="V119" s="8" t="s">
        <v>247</v>
      </c>
    </row>
    <row r="120" spans="1:22" ht="17.25" customHeight="1" x14ac:dyDescent="0.25">
      <c r="A120" s="2">
        <f t="shared" si="3"/>
        <v>108</v>
      </c>
      <c r="B120" s="32">
        <v>44011</v>
      </c>
      <c r="C120" s="33">
        <v>0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4" t="s">
        <v>56</v>
      </c>
      <c r="O120" s="45">
        <v>0</v>
      </c>
      <c r="P120" s="13" t="s">
        <v>249</v>
      </c>
      <c r="Q120" s="4">
        <v>0.45</v>
      </c>
      <c r="R120" s="7" t="s">
        <v>32</v>
      </c>
      <c r="S120" s="51">
        <v>9</v>
      </c>
      <c r="T120" s="57">
        <f t="shared" si="5"/>
        <v>4.05</v>
      </c>
      <c r="U120" s="3" t="s">
        <v>113</v>
      </c>
      <c r="V120" s="8" t="s">
        <v>248</v>
      </c>
    </row>
    <row r="121" spans="1:22" ht="17.25" customHeight="1" x14ac:dyDescent="0.25">
      <c r="A121" s="2">
        <f t="shared" si="3"/>
        <v>109</v>
      </c>
      <c r="B121" s="32">
        <v>44011</v>
      </c>
      <c r="C121" s="33">
        <v>0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4" t="s">
        <v>56</v>
      </c>
      <c r="O121" s="45">
        <v>0</v>
      </c>
      <c r="P121" s="13" t="s">
        <v>250</v>
      </c>
      <c r="Q121" s="4">
        <v>0.28999999999999998</v>
      </c>
      <c r="R121" s="7" t="s">
        <v>32</v>
      </c>
      <c r="S121" s="51">
        <v>5</v>
      </c>
      <c r="T121" s="57">
        <f t="shared" si="5"/>
        <v>1.45</v>
      </c>
      <c r="U121" s="3" t="s">
        <v>113</v>
      </c>
      <c r="V121" s="8" t="s">
        <v>248</v>
      </c>
    </row>
    <row r="122" spans="1:22" ht="17.25" customHeight="1" x14ac:dyDescent="0.25">
      <c r="A122" s="2">
        <f t="shared" si="3"/>
        <v>110</v>
      </c>
      <c r="B122" s="32">
        <v>44007</v>
      </c>
      <c r="C122" s="33">
        <v>0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4" t="s">
        <v>56</v>
      </c>
      <c r="O122" s="45">
        <v>0</v>
      </c>
      <c r="P122" s="13" t="s">
        <v>131</v>
      </c>
      <c r="Q122" s="4">
        <v>0.625</v>
      </c>
      <c r="R122" s="7" t="s">
        <v>108</v>
      </c>
      <c r="S122" s="51">
        <v>8</v>
      </c>
      <c r="T122" s="57">
        <f t="shared" si="5"/>
        <v>5</v>
      </c>
      <c r="U122" s="3" t="s">
        <v>109</v>
      </c>
      <c r="V122" s="8" t="s">
        <v>286</v>
      </c>
    </row>
    <row r="123" spans="1:22" ht="19.5" customHeight="1" x14ac:dyDescent="0.25">
      <c r="A123" s="2">
        <f t="shared" si="3"/>
        <v>111</v>
      </c>
      <c r="B123" s="32">
        <v>43983</v>
      </c>
      <c r="C123" s="33">
        <v>0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4" t="s">
        <v>56</v>
      </c>
      <c r="O123" s="45">
        <v>0</v>
      </c>
      <c r="P123" s="13" t="s">
        <v>252</v>
      </c>
      <c r="Q123" s="4">
        <v>1.0999999999999999E-2</v>
      </c>
      <c r="R123" s="7" t="s">
        <v>32</v>
      </c>
      <c r="S123" s="51">
        <v>1</v>
      </c>
      <c r="T123" s="57">
        <f t="shared" si="5"/>
        <v>1.0999999999999999E-2</v>
      </c>
      <c r="U123" s="3" t="s">
        <v>154</v>
      </c>
      <c r="V123" s="3" t="s">
        <v>251</v>
      </c>
    </row>
    <row r="124" spans="1:22" ht="18.75" customHeight="1" x14ac:dyDescent="0.25">
      <c r="A124" s="2">
        <f t="shared" si="3"/>
        <v>112</v>
      </c>
      <c r="B124" s="32">
        <v>43983</v>
      </c>
      <c r="C124" s="33">
        <v>0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4" t="s">
        <v>56</v>
      </c>
      <c r="O124" s="45">
        <v>0</v>
      </c>
      <c r="P124" s="13" t="s">
        <v>253</v>
      </c>
      <c r="Q124" s="4">
        <v>9.9000000000000005E-2</v>
      </c>
      <c r="R124" s="7" t="s">
        <v>32</v>
      </c>
      <c r="S124" s="51">
        <v>1</v>
      </c>
      <c r="T124" s="57">
        <f t="shared" si="5"/>
        <v>9.9000000000000005E-2</v>
      </c>
      <c r="U124" s="3" t="s">
        <v>154</v>
      </c>
      <c r="V124" s="3" t="s">
        <v>251</v>
      </c>
    </row>
    <row r="125" spans="1:22" ht="17.25" customHeight="1" x14ac:dyDescent="0.25">
      <c r="A125" s="2">
        <f t="shared" si="3"/>
        <v>113</v>
      </c>
      <c r="B125" s="32">
        <v>43983</v>
      </c>
      <c r="C125" s="33">
        <v>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4" t="s">
        <v>56</v>
      </c>
      <c r="O125" s="45">
        <v>0</v>
      </c>
      <c r="P125" s="13" t="s">
        <v>254</v>
      </c>
      <c r="Q125" s="4">
        <v>8.7999999999999995E-2</v>
      </c>
      <c r="R125" s="7" t="s">
        <v>32</v>
      </c>
      <c r="S125" s="51">
        <v>1</v>
      </c>
      <c r="T125" s="57">
        <f t="shared" si="5"/>
        <v>8.7999999999999995E-2</v>
      </c>
      <c r="U125" s="3" t="s">
        <v>154</v>
      </c>
      <c r="V125" s="3" t="s">
        <v>251</v>
      </c>
    </row>
    <row r="126" spans="1:22" ht="17.25" customHeight="1" x14ac:dyDescent="0.25">
      <c r="A126" s="2">
        <f t="shared" si="3"/>
        <v>114</v>
      </c>
      <c r="B126" s="32">
        <v>43983</v>
      </c>
      <c r="C126" s="33">
        <v>0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4" t="s">
        <v>56</v>
      </c>
      <c r="O126" s="45">
        <v>0</v>
      </c>
      <c r="P126" s="13" t="s">
        <v>255</v>
      </c>
      <c r="Q126" s="4">
        <v>6.6000000000000003E-2</v>
      </c>
      <c r="R126" s="7" t="s">
        <v>32</v>
      </c>
      <c r="S126" s="51">
        <v>1</v>
      </c>
      <c r="T126" s="57">
        <f t="shared" si="5"/>
        <v>6.6000000000000003E-2</v>
      </c>
      <c r="U126" s="3" t="s">
        <v>154</v>
      </c>
      <c r="V126" s="3" t="s">
        <v>251</v>
      </c>
    </row>
    <row r="127" spans="1:22" ht="17.25" customHeight="1" x14ac:dyDescent="0.25">
      <c r="A127" s="2">
        <f t="shared" si="3"/>
        <v>115</v>
      </c>
      <c r="B127" s="32">
        <v>43983</v>
      </c>
      <c r="C127" s="33">
        <v>0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4" t="s">
        <v>56</v>
      </c>
      <c r="O127" s="45">
        <v>0</v>
      </c>
      <c r="P127" s="13" t="s">
        <v>256</v>
      </c>
      <c r="Q127" s="4">
        <v>0.89100000000000001</v>
      </c>
      <c r="R127" s="7" t="s">
        <v>32</v>
      </c>
      <c r="S127" s="51">
        <v>2</v>
      </c>
      <c r="T127" s="57">
        <f t="shared" si="5"/>
        <v>1.782</v>
      </c>
      <c r="U127" s="3" t="s">
        <v>154</v>
      </c>
      <c r="V127" s="3" t="s">
        <v>251</v>
      </c>
    </row>
    <row r="128" spans="1:22" ht="17.25" customHeight="1" x14ac:dyDescent="0.25">
      <c r="A128" s="2">
        <f t="shared" si="3"/>
        <v>116</v>
      </c>
      <c r="B128" s="32">
        <v>43983</v>
      </c>
      <c r="C128" s="33">
        <v>0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4" t="s">
        <v>56</v>
      </c>
      <c r="O128" s="45">
        <v>0</v>
      </c>
      <c r="P128" s="13" t="s">
        <v>257</v>
      </c>
      <c r="Q128" s="4">
        <v>6.6000000000000003E-2</v>
      </c>
      <c r="R128" s="7" t="s">
        <v>32</v>
      </c>
      <c r="S128" s="51">
        <v>8</v>
      </c>
      <c r="T128" s="57">
        <f t="shared" si="5"/>
        <v>0.52800000000000002</v>
      </c>
      <c r="U128" s="3" t="s">
        <v>154</v>
      </c>
      <c r="V128" s="3" t="s">
        <v>251</v>
      </c>
    </row>
    <row r="129" spans="1:22" ht="17.25" customHeight="1" x14ac:dyDescent="0.25">
      <c r="A129" s="2">
        <f t="shared" si="3"/>
        <v>117</v>
      </c>
      <c r="B129" s="32">
        <v>43983</v>
      </c>
      <c r="C129" s="33">
        <v>0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4" t="s">
        <v>56</v>
      </c>
      <c r="O129" s="45">
        <v>0</v>
      </c>
      <c r="P129" s="13" t="s">
        <v>258</v>
      </c>
      <c r="Q129" s="4">
        <v>3.3000000000000002E-2</v>
      </c>
      <c r="R129" s="7" t="s">
        <v>32</v>
      </c>
      <c r="S129" s="51">
        <v>1</v>
      </c>
      <c r="T129" s="57">
        <f t="shared" si="5"/>
        <v>3.3000000000000002E-2</v>
      </c>
      <c r="U129" s="3" t="s">
        <v>154</v>
      </c>
      <c r="V129" s="3" t="s">
        <v>251</v>
      </c>
    </row>
    <row r="130" spans="1:22" ht="17.25" customHeight="1" x14ac:dyDescent="0.25">
      <c r="A130" s="2">
        <f t="shared" si="3"/>
        <v>118</v>
      </c>
      <c r="B130" s="32">
        <v>43983</v>
      </c>
      <c r="C130" s="33">
        <v>0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4" t="s">
        <v>56</v>
      </c>
      <c r="O130" s="45">
        <v>0</v>
      </c>
      <c r="P130" s="13" t="s">
        <v>259</v>
      </c>
      <c r="Q130" s="4">
        <v>0.495</v>
      </c>
      <c r="R130" s="7" t="s">
        <v>32</v>
      </c>
      <c r="S130" s="51">
        <v>1</v>
      </c>
      <c r="T130" s="57">
        <f t="shared" si="5"/>
        <v>0.495</v>
      </c>
      <c r="U130" s="3" t="s">
        <v>154</v>
      </c>
      <c r="V130" s="3" t="s">
        <v>251</v>
      </c>
    </row>
    <row r="131" spans="1:22" ht="17.25" customHeight="1" x14ac:dyDescent="0.25">
      <c r="A131" s="2">
        <f t="shared" si="3"/>
        <v>119</v>
      </c>
      <c r="B131" s="32">
        <v>43983</v>
      </c>
      <c r="C131" s="33">
        <v>0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4" t="s">
        <v>56</v>
      </c>
      <c r="O131" s="45">
        <v>0</v>
      </c>
      <c r="P131" s="13" t="s">
        <v>260</v>
      </c>
      <c r="Q131" s="4">
        <v>0.308</v>
      </c>
      <c r="R131" s="7" t="s">
        <v>32</v>
      </c>
      <c r="S131" s="51">
        <v>1</v>
      </c>
      <c r="T131" s="57">
        <f t="shared" si="5"/>
        <v>0.308</v>
      </c>
      <c r="U131" s="3" t="s">
        <v>154</v>
      </c>
      <c r="V131" s="3" t="s">
        <v>251</v>
      </c>
    </row>
    <row r="132" spans="1:22" ht="17.25" customHeight="1" x14ac:dyDescent="0.25">
      <c r="A132" s="2">
        <f t="shared" si="3"/>
        <v>120</v>
      </c>
      <c r="B132" s="32">
        <v>43983</v>
      </c>
      <c r="C132" s="33">
        <v>0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4" t="s">
        <v>56</v>
      </c>
      <c r="O132" s="45">
        <v>0</v>
      </c>
      <c r="P132" s="13" t="s">
        <v>261</v>
      </c>
      <c r="Q132" s="4">
        <v>1.5620000000000001</v>
      </c>
      <c r="R132" s="7" t="s">
        <v>32</v>
      </c>
      <c r="S132" s="51">
        <v>1</v>
      </c>
      <c r="T132" s="57">
        <f t="shared" si="5"/>
        <v>1.5620000000000001</v>
      </c>
      <c r="U132" s="3" t="s">
        <v>154</v>
      </c>
      <c r="V132" s="3" t="s">
        <v>251</v>
      </c>
    </row>
    <row r="133" spans="1:22" ht="17.25" customHeight="1" x14ac:dyDescent="0.25">
      <c r="A133" s="2">
        <f t="shared" si="3"/>
        <v>121</v>
      </c>
      <c r="B133" s="32">
        <v>43983</v>
      </c>
      <c r="C133" s="33">
        <v>0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4" t="s">
        <v>56</v>
      </c>
      <c r="O133" s="45">
        <v>0</v>
      </c>
      <c r="P133" s="13" t="s">
        <v>262</v>
      </c>
      <c r="Q133" s="4">
        <v>0.63800000000000001</v>
      </c>
      <c r="R133" s="7" t="s">
        <v>32</v>
      </c>
      <c r="S133" s="51">
        <v>1</v>
      </c>
      <c r="T133" s="57">
        <f t="shared" si="5"/>
        <v>0.63800000000000001</v>
      </c>
      <c r="U133" s="3" t="s">
        <v>154</v>
      </c>
      <c r="V133" s="3" t="s">
        <v>251</v>
      </c>
    </row>
    <row r="134" spans="1:22" ht="17.25" customHeight="1" x14ac:dyDescent="0.25">
      <c r="A134" s="2">
        <f t="shared" si="3"/>
        <v>122</v>
      </c>
      <c r="B134" s="32">
        <v>43983</v>
      </c>
      <c r="C134" s="33">
        <v>0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4" t="s">
        <v>56</v>
      </c>
      <c r="O134" s="45">
        <v>0</v>
      </c>
      <c r="P134" s="13" t="s">
        <v>263</v>
      </c>
      <c r="Q134" s="4">
        <v>5.5E-2</v>
      </c>
      <c r="R134" s="7" t="s">
        <v>32</v>
      </c>
      <c r="S134" s="51">
        <v>2</v>
      </c>
      <c r="T134" s="57">
        <f t="shared" si="5"/>
        <v>0.11</v>
      </c>
      <c r="U134" s="3" t="s">
        <v>154</v>
      </c>
      <c r="V134" s="3" t="s">
        <v>251</v>
      </c>
    </row>
    <row r="135" spans="1:22" ht="17.25" customHeight="1" x14ac:dyDescent="0.25">
      <c r="A135" s="2">
        <f t="shared" si="3"/>
        <v>123</v>
      </c>
      <c r="B135" s="32">
        <v>43983</v>
      </c>
      <c r="C135" s="33">
        <v>0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4" t="s">
        <v>56</v>
      </c>
      <c r="O135" s="45">
        <v>0</v>
      </c>
      <c r="P135" s="13" t="s">
        <v>264</v>
      </c>
      <c r="Q135" s="4">
        <v>6.6000000000000003E-2</v>
      </c>
      <c r="R135" s="7" t="s">
        <v>32</v>
      </c>
      <c r="S135" s="51">
        <v>2</v>
      </c>
      <c r="T135" s="57">
        <f t="shared" si="5"/>
        <v>0.13200000000000001</v>
      </c>
      <c r="U135" s="3" t="s">
        <v>154</v>
      </c>
      <c r="V135" s="3" t="s">
        <v>251</v>
      </c>
    </row>
    <row r="136" spans="1:22" ht="17.25" customHeight="1" x14ac:dyDescent="0.25">
      <c r="A136" s="2">
        <f t="shared" si="3"/>
        <v>124</v>
      </c>
      <c r="B136" s="32">
        <v>43983</v>
      </c>
      <c r="C136" s="33">
        <v>0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4" t="s">
        <v>56</v>
      </c>
      <c r="O136" s="45">
        <v>0</v>
      </c>
      <c r="P136" s="13" t="s">
        <v>265</v>
      </c>
      <c r="Q136" s="4">
        <v>0.26400000000000001</v>
      </c>
      <c r="R136" s="7" t="s">
        <v>32</v>
      </c>
      <c r="S136" s="51">
        <v>1</v>
      </c>
      <c r="T136" s="57">
        <f t="shared" si="5"/>
        <v>0.26400000000000001</v>
      </c>
      <c r="U136" s="3" t="s">
        <v>154</v>
      </c>
      <c r="V136" s="3" t="s">
        <v>251</v>
      </c>
    </row>
    <row r="137" spans="1:22" ht="17.25" customHeight="1" x14ac:dyDescent="0.25">
      <c r="A137" s="2">
        <f t="shared" si="3"/>
        <v>125</v>
      </c>
      <c r="B137" s="32">
        <v>43983</v>
      </c>
      <c r="C137" s="33">
        <v>0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4" t="s">
        <v>56</v>
      </c>
      <c r="O137" s="45">
        <v>0</v>
      </c>
      <c r="P137" s="13" t="s">
        <v>266</v>
      </c>
      <c r="Q137" s="4">
        <v>0.40699999999999997</v>
      </c>
      <c r="R137" s="7" t="s">
        <v>32</v>
      </c>
      <c r="S137" s="51">
        <v>1</v>
      </c>
      <c r="T137" s="57">
        <f t="shared" si="5"/>
        <v>0.40699999999999997</v>
      </c>
      <c r="U137" s="3" t="s">
        <v>154</v>
      </c>
      <c r="V137" s="3" t="s">
        <v>251</v>
      </c>
    </row>
    <row r="138" spans="1:22" ht="17.25" customHeight="1" x14ac:dyDescent="0.25">
      <c r="A138" s="2">
        <f t="shared" si="3"/>
        <v>126</v>
      </c>
      <c r="B138" s="32">
        <v>43983</v>
      </c>
      <c r="C138" s="33">
        <v>0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4" t="s">
        <v>56</v>
      </c>
      <c r="O138" s="45">
        <v>0</v>
      </c>
      <c r="P138" s="13" t="s">
        <v>267</v>
      </c>
      <c r="Q138" s="4">
        <v>0.71499999999999997</v>
      </c>
      <c r="R138" s="7" t="s">
        <v>32</v>
      </c>
      <c r="S138" s="51">
        <v>1</v>
      </c>
      <c r="T138" s="57">
        <f t="shared" si="5"/>
        <v>0.71499999999999997</v>
      </c>
      <c r="U138" s="3" t="s">
        <v>154</v>
      </c>
      <c r="V138" s="3" t="s">
        <v>251</v>
      </c>
    </row>
    <row r="139" spans="1:22" ht="17.25" customHeight="1" x14ac:dyDescent="0.25">
      <c r="A139" s="2">
        <f t="shared" si="3"/>
        <v>127</v>
      </c>
      <c r="B139" s="32">
        <v>43983</v>
      </c>
      <c r="C139" s="33">
        <v>0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4" t="s">
        <v>56</v>
      </c>
      <c r="O139" s="45">
        <v>0</v>
      </c>
      <c r="P139" s="13" t="s">
        <v>268</v>
      </c>
      <c r="Q139" s="4">
        <v>0.14299999999999999</v>
      </c>
      <c r="R139" s="7" t="s">
        <v>32</v>
      </c>
      <c r="S139" s="51">
        <v>1</v>
      </c>
      <c r="T139" s="57">
        <f t="shared" si="5"/>
        <v>0.14299999999999999</v>
      </c>
      <c r="U139" s="3" t="s">
        <v>154</v>
      </c>
      <c r="V139" s="3" t="s">
        <v>251</v>
      </c>
    </row>
    <row r="140" spans="1:22" ht="17.25" customHeight="1" x14ac:dyDescent="0.25">
      <c r="A140" s="2">
        <f t="shared" si="3"/>
        <v>128</v>
      </c>
      <c r="B140" s="32">
        <v>43990</v>
      </c>
      <c r="C140" s="33">
        <v>0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4" t="s">
        <v>56</v>
      </c>
      <c r="O140" s="45">
        <v>0</v>
      </c>
      <c r="P140" s="13" t="s">
        <v>271</v>
      </c>
      <c r="Q140" s="4">
        <v>1.1950000000000001</v>
      </c>
      <c r="R140" s="7" t="s">
        <v>32</v>
      </c>
      <c r="S140" s="51">
        <v>1</v>
      </c>
      <c r="T140" s="57">
        <f t="shared" si="5"/>
        <v>1.1950000000000001</v>
      </c>
      <c r="U140" s="3" t="s">
        <v>269</v>
      </c>
      <c r="V140" s="3" t="s">
        <v>270</v>
      </c>
    </row>
    <row r="141" spans="1:22" ht="28.5" customHeight="1" x14ac:dyDescent="0.25">
      <c r="A141" s="2">
        <f t="shared" si="3"/>
        <v>129</v>
      </c>
      <c r="B141" s="32">
        <v>43990</v>
      </c>
      <c r="C141" s="33">
        <v>0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4" t="s">
        <v>56</v>
      </c>
      <c r="O141" s="45">
        <v>0</v>
      </c>
      <c r="P141" s="13" t="s">
        <v>272</v>
      </c>
      <c r="Q141" s="4">
        <v>0.48499999999999999</v>
      </c>
      <c r="R141" s="7" t="s">
        <v>218</v>
      </c>
      <c r="S141" s="51">
        <v>1</v>
      </c>
      <c r="T141" s="57">
        <f t="shared" si="5"/>
        <v>0.48499999999999999</v>
      </c>
      <c r="U141" s="3" t="s">
        <v>269</v>
      </c>
      <c r="V141" s="3" t="s">
        <v>270</v>
      </c>
    </row>
    <row r="142" spans="1:22" ht="28.5" customHeight="1" x14ac:dyDescent="0.25">
      <c r="A142" s="2">
        <f t="shared" si="3"/>
        <v>130</v>
      </c>
      <c r="B142" s="32">
        <v>43990</v>
      </c>
      <c r="C142" s="33">
        <v>0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4" t="s">
        <v>56</v>
      </c>
      <c r="O142" s="45">
        <v>0</v>
      </c>
      <c r="P142" s="13" t="s">
        <v>273</v>
      </c>
      <c r="Q142" s="4">
        <v>0.8</v>
      </c>
      <c r="R142" s="7" t="s">
        <v>218</v>
      </c>
      <c r="S142" s="51">
        <v>1</v>
      </c>
      <c r="T142" s="57">
        <f t="shared" si="5"/>
        <v>0.8</v>
      </c>
      <c r="U142" s="3" t="s">
        <v>269</v>
      </c>
      <c r="V142" s="3" t="s">
        <v>270</v>
      </c>
    </row>
    <row r="143" spans="1:22" ht="17.25" customHeight="1" x14ac:dyDescent="0.25">
      <c r="A143" s="2">
        <f t="shared" si="3"/>
        <v>131</v>
      </c>
      <c r="B143" s="32">
        <v>43990</v>
      </c>
      <c r="C143" s="33">
        <v>0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4" t="s">
        <v>56</v>
      </c>
      <c r="O143" s="45">
        <v>0</v>
      </c>
      <c r="P143" s="13" t="s">
        <v>274</v>
      </c>
      <c r="Q143" s="4">
        <v>0.185</v>
      </c>
      <c r="R143" s="7" t="s">
        <v>32</v>
      </c>
      <c r="S143" s="51">
        <v>1</v>
      </c>
      <c r="T143" s="57">
        <f t="shared" si="5"/>
        <v>0.185</v>
      </c>
      <c r="U143" s="3" t="s">
        <v>269</v>
      </c>
      <c r="V143" s="3" t="s">
        <v>270</v>
      </c>
    </row>
    <row r="144" spans="1:22" ht="17.25" customHeight="1" x14ac:dyDescent="0.25">
      <c r="A144" s="2">
        <f t="shared" ref="A144:A174" si="6">1+A143</f>
        <v>132</v>
      </c>
      <c r="B144" s="32">
        <v>43990</v>
      </c>
      <c r="C144" s="33">
        <v>0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4" t="s">
        <v>56</v>
      </c>
      <c r="O144" s="45">
        <v>0</v>
      </c>
      <c r="P144" s="13" t="s">
        <v>275</v>
      </c>
      <c r="Q144" s="4">
        <v>0.19600000000000001</v>
      </c>
      <c r="R144" s="7" t="s">
        <v>32</v>
      </c>
      <c r="S144" s="51">
        <v>1</v>
      </c>
      <c r="T144" s="57">
        <f t="shared" si="5"/>
        <v>0.19600000000000001</v>
      </c>
      <c r="U144" s="3" t="s">
        <v>269</v>
      </c>
      <c r="V144" s="3" t="s">
        <v>270</v>
      </c>
    </row>
    <row r="145" spans="1:22" ht="17.25" customHeight="1" x14ac:dyDescent="0.25">
      <c r="A145" s="2">
        <f t="shared" si="6"/>
        <v>133</v>
      </c>
      <c r="B145" s="32">
        <v>43990</v>
      </c>
      <c r="C145" s="33">
        <v>0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4" t="s">
        <v>56</v>
      </c>
      <c r="O145" s="45">
        <v>0</v>
      </c>
      <c r="P145" s="13" t="s">
        <v>276</v>
      </c>
      <c r="Q145" s="4">
        <v>0.36499999999999999</v>
      </c>
      <c r="R145" s="7" t="s">
        <v>32</v>
      </c>
      <c r="S145" s="51">
        <v>1</v>
      </c>
      <c r="T145" s="57">
        <f t="shared" si="5"/>
        <v>0.36499999999999999</v>
      </c>
      <c r="U145" s="3" t="s">
        <v>269</v>
      </c>
      <c r="V145" s="3" t="s">
        <v>270</v>
      </c>
    </row>
    <row r="146" spans="1:22" ht="17.25" customHeight="1" x14ac:dyDescent="0.25">
      <c r="A146" s="2">
        <f t="shared" si="6"/>
        <v>134</v>
      </c>
      <c r="B146" s="32">
        <v>43990</v>
      </c>
      <c r="C146" s="33">
        <v>0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4" t="s">
        <v>56</v>
      </c>
      <c r="O146" s="45">
        <v>0</v>
      </c>
      <c r="P146" s="13" t="s">
        <v>277</v>
      </c>
      <c r="Q146" s="4">
        <v>0.14499999999999999</v>
      </c>
      <c r="R146" s="7" t="s">
        <v>32</v>
      </c>
      <c r="S146" s="51">
        <v>1</v>
      </c>
      <c r="T146" s="57">
        <f t="shared" si="5"/>
        <v>0.14499999999999999</v>
      </c>
      <c r="U146" s="3" t="s">
        <v>269</v>
      </c>
      <c r="V146" s="3" t="s">
        <v>270</v>
      </c>
    </row>
    <row r="147" spans="1:22" ht="17.25" customHeight="1" x14ac:dyDescent="0.25">
      <c r="A147" s="2">
        <f t="shared" si="6"/>
        <v>135</v>
      </c>
      <c r="B147" s="32">
        <v>43990</v>
      </c>
      <c r="C147" s="33">
        <v>0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4" t="s">
        <v>56</v>
      </c>
      <c r="O147" s="45">
        <v>0</v>
      </c>
      <c r="P147" s="13" t="s">
        <v>278</v>
      </c>
      <c r="Q147" s="4">
        <v>1.2E-2</v>
      </c>
      <c r="R147" s="7" t="s">
        <v>32</v>
      </c>
      <c r="S147" s="51">
        <v>5</v>
      </c>
      <c r="T147" s="57">
        <f t="shared" si="5"/>
        <v>0.06</v>
      </c>
      <c r="U147" s="3" t="s">
        <v>269</v>
      </c>
      <c r="V147" s="3" t="s">
        <v>270</v>
      </c>
    </row>
    <row r="148" spans="1:22" ht="17.25" customHeight="1" x14ac:dyDescent="0.25">
      <c r="A148" s="2">
        <f t="shared" si="6"/>
        <v>136</v>
      </c>
      <c r="B148" s="32">
        <v>43990</v>
      </c>
      <c r="C148" s="33">
        <v>0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4" t="s">
        <v>56</v>
      </c>
      <c r="O148" s="45">
        <v>0</v>
      </c>
      <c r="P148" s="13" t="s">
        <v>279</v>
      </c>
      <c r="Q148" s="4">
        <v>0.04</v>
      </c>
      <c r="R148" s="7" t="s">
        <v>32</v>
      </c>
      <c r="S148" s="51">
        <v>5</v>
      </c>
      <c r="T148" s="57">
        <f t="shared" si="5"/>
        <v>0.2</v>
      </c>
      <c r="U148" s="3" t="s">
        <v>269</v>
      </c>
      <c r="V148" s="3" t="s">
        <v>270</v>
      </c>
    </row>
    <row r="149" spans="1:22" ht="17.25" customHeight="1" x14ac:dyDescent="0.25">
      <c r="A149" s="2">
        <f t="shared" si="6"/>
        <v>137</v>
      </c>
      <c r="B149" s="32">
        <v>43990</v>
      </c>
      <c r="C149" s="33">
        <v>0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4" t="s">
        <v>56</v>
      </c>
      <c r="O149" s="45">
        <v>0</v>
      </c>
      <c r="P149" s="13" t="s">
        <v>280</v>
      </c>
      <c r="Q149" s="4">
        <v>2.3E-2</v>
      </c>
      <c r="R149" s="7" t="s">
        <v>32</v>
      </c>
      <c r="S149" s="51">
        <v>5</v>
      </c>
      <c r="T149" s="57">
        <f t="shared" si="5"/>
        <v>0.11499999999999999</v>
      </c>
      <c r="U149" s="3" t="s">
        <v>269</v>
      </c>
      <c r="V149" s="3" t="s">
        <v>270</v>
      </c>
    </row>
    <row r="150" spans="1:22" ht="17.25" customHeight="1" x14ac:dyDescent="0.25">
      <c r="A150" s="2">
        <f t="shared" si="6"/>
        <v>138</v>
      </c>
      <c r="B150" s="32">
        <v>43990</v>
      </c>
      <c r="C150" s="33">
        <v>0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4" t="s">
        <v>56</v>
      </c>
      <c r="O150" s="45">
        <v>0</v>
      </c>
      <c r="P150" s="13" t="s">
        <v>281</v>
      </c>
      <c r="Q150" s="4">
        <v>1.4999999999999999E-2</v>
      </c>
      <c r="R150" s="7" t="s">
        <v>32</v>
      </c>
      <c r="S150" s="51">
        <v>5</v>
      </c>
      <c r="T150" s="57">
        <f t="shared" si="5"/>
        <v>7.4999999999999997E-2</v>
      </c>
      <c r="U150" s="3" t="s">
        <v>269</v>
      </c>
      <c r="V150" s="3" t="s">
        <v>270</v>
      </c>
    </row>
    <row r="151" spans="1:22" ht="17.25" customHeight="1" x14ac:dyDescent="0.25">
      <c r="A151" s="2">
        <f t="shared" si="6"/>
        <v>139</v>
      </c>
      <c r="B151" s="32">
        <v>43990</v>
      </c>
      <c r="C151" s="33">
        <v>0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4" t="s">
        <v>56</v>
      </c>
      <c r="O151" s="45">
        <v>0</v>
      </c>
      <c r="P151" s="13" t="s">
        <v>282</v>
      </c>
      <c r="Q151" s="4">
        <v>2.1999999999999999E-2</v>
      </c>
      <c r="R151" s="7" t="s">
        <v>32</v>
      </c>
      <c r="S151" s="51">
        <v>2</v>
      </c>
      <c r="T151" s="57">
        <f t="shared" si="5"/>
        <v>4.3999999999999997E-2</v>
      </c>
      <c r="U151" s="3" t="s">
        <v>269</v>
      </c>
      <c r="V151" s="3" t="s">
        <v>270</v>
      </c>
    </row>
    <row r="152" spans="1:22" ht="17.25" customHeight="1" x14ac:dyDescent="0.25">
      <c r="A152" s="2">
        <f t="shared" si="6"/>
        <v>140</v>
      </c>
      <c r="B152" s="32">
        <v>43997</v>
      </c>
      <c r="C152" s="33">
        <v>0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4" t="s">
        <v>56</v>
      </c>
      <c r="O152" s="45">
        <v>0</v>
      </c>
      <c r="P152" s="13" t="s">
        <v>283</v>
      </c>
      <c r="Q152" s="4">
        <v>19.8</v>
      </c>
      <c r="R152" s="7" t="s">
        <v>32</v>
      </c>
      <c r="S152" s="51">
        <v>1</v>
      </c>
      <c r="T152" s="57">
        <f t="shared" si="5"/>
        <v>19.8</v>
      </c>
      <c r="U152" s="3" t="s">
        <v>285</v>
      </c>
      <c r="V152" s="3" t="s">
        <v>287</v>
      </c>
    </row>
    <row r="153" spans="1:22" ht="17.25" customHeight="1" x14ac:dyDescent="0.25">
      <c r="A153" s="2">
        <f t="shared" si="6"/>
        <v>141</v>
      </c>
      <c r="B153" s="32">
        <v>43997</v>
      </c>
      <c r="C153" s="33">
        <v>0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4" t="s">
        <v>56</v>
      </c>
      <c r="O153" s="45">
        <v>0</v>
      </c>
      <c r="P153" s="13" t="s">
        <v>284</v>
      </c>
      <c r="Q153" s="4">
        <v>2.9</v>
      </c>
      <c r="R153" s="7" t="s">
        <v>32</v>
      </c>
      <c r="S153" s="51">
        <v>1</v>
      </c>
      <c r="T153" s="57">
        <f t="shared" si="5"/>
        <v>2.9</v>
      </c>
      <c r="U153" s="3" t="s">
        <v>285</v>
      </c>
      <c r="V153" s="3" t="s">
        <v>287</v>
      </c>
    </row>
    <row r="154" spans="1:22" ht="17.25" customHeight="1" x14ac:dyDescent="0.25">
      <c r="A154" s="2">
        <f t="shared" si="6"/>
        <v>142</v>
      </c>
      <c r="B154" s="32">
        <v>43993</v>
      </c>
      <c r="C154" s="33">
        <v>0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4" t="s">
        <v>56</v>
      </c>
      <c r="O154" s="45">
        <v>0</v>
      </c>
      <c r="P154" s="13" t="s">
        <v>290</v>
      </c>
      <c r="Q154" s="4">
        <v>1.47668</v>
      </c>
      <c r="R154" s="7" t="s">
        <v>32</v>
      </c>
      <c r="S154" s="51">
        <v>1</v>
      </c>
      <c r="T154" s="57">
        <f t="shared" si="5"/>
        <v>1.47668</v>
      </c>
      <c r="U154" s="3" t="s">
        <v>289</v>
      </c>
      <c r="V154" s="8" t="s">
        <v>288</v>
      </c>
    </row>
    <row r="155" spans="1:22" ht="17.25" customHeight="1" x14ac:dyDescent="0.25">
      <c r="A155" s="2">
        <f t="shared" si="6"/>
        <v>143</v>
      </c>
      <c r="B155" s="32">
        <v>43993</v>
      </c>
      <c r="C155" s="33">
        <v>0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4" t="s">
        <v>56</v>
      </c>
      <c r="O155" s="45">
        <v>0</v>
      </c>
      <c r="P155" s="13" t="s">
        <v>291</v>
      </c>
      <c r="Q155" s="4">
        <v>0.26300000000000001</v>
      </c>
      <c r="R155" s="7" t="s">
        <v>32</v>
      </c>
      <c r="S155" s="51">
        <v>50</v>
      </c>
      <c r="T155" s="57">
        <f t="shared" ref="T155:T169" si="7">Q155*S155</f>
        <v>13.15</v>
      </c>
      <c r="U155" s="3" t="s">
        <v>289</v>
      </c>
      <c r="V155" s="8" t="s">
        <v>294</v>
      </c>
    </row>
    <row r="156" spans="1:22" ht="17.25" customHeight="1" x14ac:dyDescent="0.25">
      <c r="A156" s="2">
        <f t="shared" si="6"/>
        <v>144</v>
      </c>
      <c r="B156" s="32">
        <v>43993</v>
      </c>
      <c r="C156" s="33">
        <v>0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4" t="s">
        <v>56</v>
      </c>
      <c r="O156" s="45">
        <v>0</v>
      </c>
      <c r="P156" s="13" t="s">
        <v>292</v>
      </c>
      <c r="Q156" s="4">
        <v>0.42299999999999999</v>
      </c>
      <c r="R156" s="7" t="s">
        <v>32</v>
      </c>
      <c r="S156" s="51">
        <v>30</v>
      </c>
      <c r="T156" s="57">
        <f t="shared" si="7"/>
        <v>12.69</v>
      </c>
      <c r="U156" s="3" t="s">
        <v>289</v>
      </c>
      <c r="V156" s="8" t="s">
        <v>294</v>
      </c>
    </row>
    <row r="157" spans="1:22" ht="17.25" customHeight="1" x14ac:dyDescent="0.25">
      <c r="A157" s="2">
        <f t="shared" si="6"/>
        <v>145</v>
      </c>
      <c r="B157" s="32">
        <v>43993</v>
      </c>
      <c r="C157" s="33">
        <v>0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4" t="s">
        <v>56</v>
      </c>
      <c r="O157" s="45">
        <v>0</v>
      </c>
      <c r="P157" s="13" t="s">
        <v>293</v>
      </c>
      <c r="Q157" s="4">
        <v>0.34699999999999998</v>
      </c>
      <c r="R157" s="7" t="s">
        <v>32</v>
      </c>
      <c r="S157" s="51">
        <v>30</v>
      </c>
      <c r="T157" s="57">
        <f t="shared" si="7"/>
        <v>10.41</v>
      </c>
      <c r="U157" s="3" t="s">
        <v>289</v>
      </c>
      <c r="V157" s="8" t="s">
        <v>294</v>
      </c>
    </row>
    <row r="158" spans="1:22" ht="17.25" customHeight="1" x14ac:dyDescent="0.25">
      <c r="A158" s="2">
        <f t="shared" si="6"/>
        <v>146</v>
      </c>
      <c r="B158" s="32">
        <v>44001</v>
      </c>
      <c r="C158" s="33">
        <v>0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4" t="s">
        <v>56</v>
      </c>
      <c r="O158" s="45">
        <v>0</v>
      </c>
      <c r="P158" s="13" t="s">
        <v>297</v>
      </c>
      <c r="Q158" s="4">
        <v>1.8</v>
      </c>
      <c r="R158" s="7" t="s">
        <v>32</v>
      </c>
      <c r="S158" s="51">
        <v>1</v>
      </c>
      <c r="T158" s="57">
        <f t="shared" si="7"/>
        <v>1.8</v>
      </c>
      <c r="U158" s="3" t="s">
        <v>295</v>
      </c>
      <c r="V158" s="8" t="s">
        <v>296</v>
      </c>
    </row>
    <row r="159" spans="1:22" ht="17.25" customHeight="1" x14ac:dyDescent="0.25">
      <c r="A159" s="2">
        <f t="shared" si="6"/>
        <v>147</v>
      </c>
      <c r="B159" s="32">
        <v>44001</v>
      </c>
      <c r="C159" s="33">
        <v>0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4" t="s">
        <v>56</v>
      </c>
      <c r="O159" s="45">
        <v>0</v>
      </c>
      <c r="P159" s="13" t="s">
        <v>298</v>
      </c>
      <c r="Q159" s="4">
        <v>0.45</v>
      </c>
      <c r="R159" s="7" t="s">
        <v>32</v>
      </c>
      <c r="S159" s="51">
        <v>1</v>
      </c>
      <c r="T159" s="57">
        <f t="shared" si="7"/>
        <v>0.45</v>
      </c>
      <c r="U159" s="3" t="s">
        <v>295</v>
      </c>
      <c r="V159" s="8" t="s">
        <v>296</v>
      </c>
    </row>
    <row r="160" spans="1:22" ht="17.25" customHeight="1" x14ac:dyDescent="0.25">
      <c r="A160" s="2">
        <f t="shared" si="6"/>
        <v>148</v>
      </c>
      <c r="B160" s="32">
        <v>43999</v>
      </c>
      <c r="C160" s="33">
        <v>0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4" t="s">
        <v>56</v>
      </c>
      <c r="O160" s="45">
        <v>0</v>
      </c>
      <c r="P160" s="13" t="s">
        <v>299</v>
      </c>
      <c r="Q160" s="4">
        <v>51</v>
      </c>
      <c r="R160" s="7" t="s">
        <v>304</v>
      </c>
      <c r="S160" s="51">
        <v>1.2999999999999999E-2</v>
      </c>
      <c r="T160" s="57">
        <f t="shared" si="7"/>
        <v>0.66299999999999992</v>
      </c>
      <c r="U160" s="3" t="s">
        <v>300</v>
      </c>
      <c r="V160" s="8" t="s">
        <v>303</v>
      </c>
    </row>
    <row r="161" spans="1:22" ht="17.25" customHeight="1" x14ac:dyDescent="0.25">
      <c r="A161" s="2">
        <f t="shared" si="6"/>
        <v>149</v>
      </c>
      <c r="B161" s="32">
        <v>43999</v>
      </c>
      <c r="C161" s="33">
        <v>0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4" t="s">
        <v>56</v>
      </c>
      <c r="O161" s="45">
        <v>0</v>
      </c>
      <c r="P161" s="13" t="s">
        <v>301</v>
      </c>
      <c r="Q161" s="4">
        <v>6</v>
      </c>
      <c r="R161" s="7" t="s">
        <v>304</v>
      </c>
      <c r="S161" s="51">
        <v>0.05</v>
      </c>
      <c r="T161" s="57">
        <f t="shared" si="7"/>
        <v>0.30000000000000004</v>
      </c>
      <c r="U161" s="3" t="s">
        <v>300</v>
      </c>
      <c r="V161" s="8" t="s">
        <v>303</v>
      </c>
    </row>
    <row r="162" spans="1:22" ht="17.25" customHeight="1" x14ac:dyDescent="0.25">
      <c r="A162" s="2">
        <f t="shared" si="6"/>
        <v>150</v>
      </c>
      <c r="B162" s="32">
        <v>43999</v>
      </c>
      <c r="C162" s="33">
        <v>0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4" t="s">
        <v>56</v>
      </c>
      <c r="O162" s="45">
        <v>0</v>
      </c>
      <c r="P162" s="13" t="s">
        <v>302</v>
      </c>
      <c r="Q162" s="4">
        <v>56</v>
      </c>
      <c r="R162" s="7" t="s">
        <v>304</v>
      </c>
      <c r="S162" s="51">
        <v>3.0000000000000001E-3</v>
      </c>
      <c r="T162" s="57">
        <f t="shared" si="7"/>
        <v>0.16800000000000001</v>
      </c>
      <c r="U162" s="3" t="s">
        <v>300</v>
      </c>
      <c r="V162" s="8" t="s">
        <v>303</v>
      </c>
    </row>
    <row r="163" spans="1:22" ht="17.25" customHeight="1" x14ac:dyDescent="0.25">
      <c r="A163" s="2">
        <f t="shared" si="6"/>
        <v>151</v>
      </c>
      <c r="B163" s="32">
        <v>43992</v>
      </c>
      <c r="C163" s="33">
        <v>0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4" t="s">
        <v>56</v>
      </c>
      <c r="O163" s="45">
        <v>0</v>
      </c>
      <c r="P163" s="13" t="s">
        <v>306</v>
      </c>
      <c r="Q163" s="4">
        <v>1.1000000000000001</v>
      </c>
      <c r="R163" s="7" t="s">
        <v>149</v>
      </c>
      <c r="S163" s="51">
        <v>16.8</v>
      </c>
      <c r="T163" s="57">
        <f t="shared" si="7"/>
        <v>18.480000000000004</v>
      </c>
      <c r="U163" s="3" t="s">
        <v>300</v>
      </c>
      <c r="V163" s="8" t="s">
        <v>305</v>
      </c>
    </row>
    <row r="164" spans="1:22" ht="17.25" customHeight="1" x14ac:dyDescent="0.25">
      <c r="A164" s="2">
        <f t="shared" si="6"/>
        <v>152</v>
      </c>
      <c r="B164" s="32">
        <v>43992</v>
      </c>
      <c r="C164" s="33">
        <v>0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4" t="s">
        <v>56</v>
      </c>
      <c r="O164" s="45">
        <v>0</v>
      </c>
      <c r="P164" s="13" t="s">
        <v>307</v>
      </c>
      <c r="Q164" s="4">
        <v>0.4</v>
      </c>
      <c r="R164" s="7" t="s">
        <v>32</v>
      </c>
      <c r="S164" s="51">
        <v>3</v>
      </c>
      <c r="T164" s="57">
        <f t="shared" si="7"/>
        <v>1.2000000000000002</v>
      </c>
      <c r="U164" s="3" t="s">
        <v>300</v>
      </c>
      <c r="V164" s="8" t="s">
        <v>305</v>
      </c>
    </row>
    <row r="165" spans="1:22" ht="17.25" customHeight="1" x14ac:dyDescent="0.25">
      <c r="A165" s="2">
        <f t="shared" si="6"/>
        <v>153</v>
      </c>
      <c r="B165" s="32">
        <v>43997</v>
      </c>
      <c r="C165" s="33">
        <v>0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4" t="s">
        <v>56</v>
      </c>
      <c r="O165" s="45">
        <v>0</v>
      </c>
      <c r="P165" s="13" t="s">
        <v>306</v>
      </c>
      <c r="Q165" s="4">
        <v>1.1000000000000001</v>
      </c>
      <c r="R165" s="7" t="s">
        <v>149</v>
      </c>
      <c r="S165" s="51">
        <v>8.8000000000000007</v>
      </c>
      <c r="T165" s="57">
        <f t="shared" si="7"/>
        <v>9.6800000000000015</v>
      </c>
      <c r="U165" s="3" t="s">
        <v>300</v>
      </c>
      <c r="V165" s="8" t="s">
        <v>308</v>
      </c>
    </row>
    <row r="166" spans="1:22" ht="17.25" customHeight="1" x14ac:dyDescent="0.25">
      <c r="A166" s="2">
        <f t="shared" si="6"/>
        <v>154</v>
      </c>
      <c r="B166" s="32">
        <v>43997</v>
      </c>
      <c r="C166" s="33">
        <v>0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4" t="s">
        <v>56</v>
      </c>
      <c r="O166" s="45">
        <v>0</v>
      </c>
      <c r="P166" s="13" t="s">
        <v>307</v>
      </c>
      <c r="Q166" s="4">
        <v>0.4</v>
      </c>
      <c r="R166" s="7" t="s">
        <v>32</v>
      </c>
      <c r="S166" s="51">
        <v>1</v>
      </c>
      <c r="T166" s="57">
        <f t="shared" si="7"/>
        <v>0.4</v>
      </c>
      <c r="U166" s="3" t="s">
        <v>300</v>
      </c>
      <c r="V166" s="8" t="s">
        <v>308</v>
      </c>
    </row>
    <row r="167" spans="1:22" ht="17.25" customHeight="1" x14ac:dyDescent="0.25">
      <c r="A167" s="2">
        <f t="shared" si="6"/>
        <v>155</v>
      </c>
      <c r="B167" s="32">
        <v>44008</v>
      </c>
      <c r="C167" s="33">
        <v>0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4" t="s">
        <v>56</v>
      </c>
      <c r="O167" s="45">
        <v>0</v>
      </c>
      <c r="P167" s="13" t="s">
        <v>309</v>
      </c>
      <c r="Q167" s="4">
        <v>0.60150000000000003</v>
      </c>
      <c r="R167" s="7" t="s">
        <v>312</v>
      </c>
      <c r="S167" s="51">
        <v>40</v>
      </c>
      <c r="T167" s="57">
        <f t="shared" si="7"/>
        <v>24.060000000000002</v>
      </c>
      <c r="U167" s="3" t="s">
        <v>310</v>
      </c>
      <c r="V167" s="8" t="s">
        <v>311</v>
      </c>
    </row>
    <row r="168" spans="1:22" ht="17.25" customHeight="1" x14ac:dyDescent="0.25">
      <c r="A168" s="2">
        <f t="shared" si="6"/>
        <v>156</v>
      </c>
      <c r="B168" s="32">
        <v>44005</v>
      </c>
      <c r="C168" s="33">
        <v>0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4" t="s">
        <v>56</v>
      </c>
      <c r="O168" s="45">
        <v>0</v>
      </c>
      <c r="P168" s="13" t="s">
        <v>314</v>
      </c>
      <c r="Q168" s="4">
        <v>0.60150000000000003</v>
      </c>
      <c r="R168" s="7" t="s">
        <v>312</v>
      </c>
      <c r="S168" s="51">
        <v>19</v>
      </c>
      <c r="T168" s="57">
        <f t="shared" si="7"/>
        <v>11.428500000000001</v>
      </c>
      <c r="U168" s="3" t="s">
        <v>310</v>
      </c>
      <c r="V168" s="8" t="s">
        <v>313</v>
      </c>
    </row>
    <row r="169" spans="1:22" ht="17.25" customHeight="1" x14ac:dyDescent="0.25">
      <c r="A169" s="2">
        <f t="shared" si="6"/>
        <v>157</v>
      </c>
      <c r="B169" s="32">
        <v>43991</v>
      </c>
      <c r="C169" s="33">
        <v>0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4" t="s">
        <v>56</v>
      </c>
      <c r="O169" s="45">
        <v>0</v>
      </c>
      <c r="P169" s="13" t="s">
        <v>315</v>
      </c>
      <c r="Q169" s="4">
        <v>4.2999999999999997E-2</v>
      </c>
      <c r="R169" s="7" t="s">
        <v>34</v>
      </c>
      <c r="S169" s="51">
        <v>20</v>
      </c>
      <c r="T169" s="57">
        <f t="shared" si="7"/>
        <v>0.85999999999999988</v>
      </c>
      <c r="U169" s="3" t="s">
        <v>102</v>
      </c>
      <c r="V169" s="8" t="s">
        <v>316</v>
      </c>
    </row>
    <row r="170" spans="1:22" ht="17.25" customHeight="1" x14ac:dyDescent="0.25">
      <c r="A170" s="2">
        <f t="shared" si="6"/>
        <v>158</v>
      </c>
      <c r="B170" s="32">
        <v>44001</v>
      </c>
      <c r="C170" s="33">
        <v>0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4" t="s">
        <v>56</v>
      </c>
      <c r="O170" s="45">
        <v>0</v>
      </c>
      <c r="P170" s="13" t="s">
        <v>315</v>
      </c>
      <c r="Q170" s="4">
        <v>4.3999999999999997E-2</v>
      </c>
      <c r="R170" s="7" t="s">
        <v>34</v>
      </c>
      <c r="S170" s="51">
        <v>20</v>
      </c>
      <c r="T170" s="57">
        <f t="shared" ref="T170" si="8">Q170*S170</f>
        <v>0.87999999999999989</v>
      </c>
      <c r="U170" s="3" t="s">
        <v>102</v>
      </c>
      <c r="V170" s="8" t="s">
        <v>318</v>
      </c>
    </row>
    <row r="171" spans="1:22" ht="17.25" customHeight="1" x14ac:dyDescent="0.25">
      <c r="A171" s="2">
        <f t="shared" si="6"/>
        <v>159</v>
      </c>
      <c r="B171" s="32">
        <v>43996</v>
      </c>
      <c r="C171" s="33">
        <v>0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4" t="s">
        <v>56</v>
      </c>
      <c r="O171" s="45">
        <v>0</v>
      </c>
      <c r="P171" s="13" t="s">
        <v>315</v>
      </c>
      <c r="Q171" s="4">
        <v>4.3999999999999997E-2</v>
      </c>
      <c r="R171" s="7" t="s">
        <v>34</v>
      </c>
      <c r="S171" s="51">
        <v>20</v>
      </c>
      <c r="T171" s="57">
        <f t="shared" ref="T171:T174" si="9">Q171*S171</f>
        <v>0.87999999999999989</v>
      </c>
      <c r="U171" s="3" t="s">
        <v>102</v>
      </c>
      <c r="V171" s="8" t="s">
        <v>317</v>
      </c>
    </row>
    <row r="172" spans="1:22" ht="18" customHeight="1" x14ac:dyDescent="0.25">
      <c r="A172" s="2">
        <f t="shared" si="6"/>
        <v>160</v>
      </c>
      <c r="B172" s="32">
        <v>44012</v>
      </c>
      <c r="C172" s="33">
        <v>0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4" t="s">
        <v>56</v>
      </c>
      <c r="O172" s="27">
        <v>0</v>
      </c>
      <c r="P172" s="13" t="s">
        <v>54</v>
      </c>
      <c r="Q172" s="12">
        <v>2.1999999999999999E-2</v>
      </c>
      <c r="R172" s="7" t="s">
        <v>34</v>
      </c>
      <c r="S172" s="54">
        <v>76</v>
      </c>
      <c r="T172" s="57">
        <f t="shared" si="9"/>
        <v>1.6719999999999999</v>
      </c>
      <c r="U172" s="8" t="s">
        <v>78</v>
      </c>
      <c r="V172" s="18" t="s">
        <v>327</v>
      </c>
    </row>
    <row r="173" spans="1:22" ht="17.25" customHeight="1" x14ac:dyDescent="0.25">
      <c r="A173" s="2">
        <f t="shared" si="6"/>
        <v>161</v>
      </c>
      <c r="B173" s="32">
        <v>44008</v>
      </c>
      <c r="C173" s="33">
        <v>0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4" t="s">
        <v>56</v>
      </c>
      <c r="O173" s="27">
        <v>0</v>
      </c>
      <c r="P173" s="13" t="s">
        <v>388</v>
      </c>
      <c r="Q173" s="4">
        <v>14.28</v>
      </c>
      <c r="R173" s="7" t="s">
        <v>32</v>
      </c>
      <c r="S173" s="51">
        <v>1</v>
      </c>
      <c r="T173" s="57">
        <f t="shared" si="9"/>
        <v>14.28</v>
      </c>
      <c r="U173" s="3" t="s">
        <v>177</v>
      </c>
      <c r="V173" s="8" t="s">
        <v>387</v>
      </c>
    </row>
    <row r="174" spans="1:22" ht="33.75" customHeight="1" x14ac:dyDescent="0.25">
      <c r="A174" s="2">
        <f t="shared" si="6"/>
        <v>162</v>
      </c>
      <c r="B174" s="32">
        <v>44005</v>
      </c>
      <c r="C174" s="33">
        <v>0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4" t="s">
        <v>56</v>
      </c>
      <c r="O174" s="27">
        <v>0</v>
      </c>
      <c r="P174" s="13" t="s">
        <v>380</v>
      </c>
      <c r="Q174" s="4">
        <v>53.255000000000003</v>
      </c>
      <c r="R174" s="7" t="s">
        <v>32</v>
      </c>
      <c r="S174" s="51">
        <v>1</v>
      </c>
      <c r="T174" s="57">
        <f t="shared" si="9"/>
        <v>53.255000000000003</v>
      </c>
      <c r="U174" s="3" t="s">
        <v>177</v>
      </c>
      <c r="V174" s="8" t="s">
        <v>381</v>
      </c>
    </row>
    <row r="175" spans="1:22" x14ac:dyDescent="0.25">
      <c r="A175" s="2"/>
      <c r="B175" s="35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5"/>
      <c r="O175" s="37"/>
      <c r="P175" s="21" t="s">
        <v>77</v>
      </c>
      <c r="Q175" s="14"/>
      <c r="R175" s="15"/>
      <c r="S175" s="16"/>
      <c r="T175" s="14"/>
      <c r="U175" s="17"/>
      <c r="V175" s="17"/>
    </row>
    <row r="176" spans="1:22" ht="18.75" customHeight="1" x14ac:dyDescent="0.25">
      <c r="A176" s="2"/>
      <c r="B176" s="35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7"/>
      <c r="O176" s="37"/>
      <c r="P176" s="21" t="s">
        <v>37</v>
      </c>
      <c r="Q176" s="22"/>
      <c r="R176" s="15"/>
      <c r="S176" s="16"/>
      <c r="T176" s="23"/>
      <c r="U176" s="17"/>
      <c r="V176" s="17"/>
    </row>
    <row r="177" spans="1:22" x14ac:dyDescent="0.25">
      <c r="A177" s="2"/>
      <c r="B177" s="35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7"/>
      <c r="O177" s="37"/>
      <c r="P177" s="21" t="s">
        <v>76</v>
      </c>
      <c r="Q177" s="22"/>
      <c r="R177" s="15"/>
      <c r="S177" s="16"/>
      <c r="T177" s="23"/>
      <c r="U177" s="17"/>
      <c r="V177" s="17"/>
    </row>
    <row r="178" spans="1:22" x14ac:dyDescent="0.25">
      <c r="A178" s="2"/>
      <c r="B178" s="35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7"/>
      <c r="O178" s="35"/>
      <c r="P178" s="21" t="s">
        <v>38</v>
      </c>
      <c r="Q178" s="24"/>
      <c r="R178" s="15"/>
      <c r="S178" s="16"/>
      <c r="T178" s="22"/>
      <c r="U178" s="17"/>
      <c r="V178" s="17"/>
    </row>
    <row r="179" spans="1:22" ht="30" x14ac:dyDescent="0.25">
      <c r="A179" s="44"/>
      <c r="B179" s="35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7"/>
      <c r="O179" s="37"/>
      <c r="P179" s="21" t="s">
        <v>39</v>
      </c>
      <c r="Q179" s="24"/>
      <c r="R179" s="15"/>
      <c r="S179" s="16"/>
      <c r="T179" s="22"/>
      <c r="U179" s="17"/>
      <c r="V179" s="17"/>
    </row>
    <row r="180" spans="1:22" x14ac:dyDescent="0.25">
      <c r="A180" s="44"/>
      <c r="B180" s="35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7"/>
      <c r="O180" s="37"/>
      <c r="P180" s="21" t="s">
        <v>40</v>
      </c>
      <c r="Q180" s="24"/>
      <c r="R180" s="15"/>
      <c r="S180" s="16"/>
      <c r="T180" s="22"/>
      <c r="U180" s="17"/>
      <c r="V180" s="17"/>
    </row>
    <row r="181" spans="1:22" ht="30" x14ac:dyDescent="0.25">
      <c r="A181" s="2"/>
      <c r="B181" s="35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7"/>
      <c r="O181" s="37"/>
      <c r="P181" s="21" t="s">
        <v>35</v>
      </c>
      <c r="Q181" s="14"/>
      <c r="R181" s="15"/>
      <c r="S181" s="16"/>
      <c r="T181" s="22"/>
      <c r="U181" s="17"/>
      <c r="V181" s="17"/>
    </row>
    <row r="182" spans="1:22" ht="30" x14ac:dyDescent="0.25">
      <c r="A182" s="2"/>
      <c r="B182" s="35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7"/>
      <c r="O182" s="37"/>
      <c r="P182" s="21" t="s">
        <v>33</v>
      </c>
      <c r="Q182" s="14"/>
      <c r="R182" s="15"/>
      <c r="S182" s="16"/>
      <c r="T182" s="22"/>
      <c r="U182" s="17"/>
      <c r="V182" s="17"/>
    </row>
    <row r="183" spans="1:22" x14ac:dyDescent="0.25">
      <c r="A183" s="2">
        <v>163</v>
      </c>
      <c r="B183" s="32">
        <v>44012</v>
      </c>
      <c r="C183" s="33">
        <v>0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4" t="s">
        <v>56</v>
      </c>
      <c r="O183" s="27">
        <v>0</v>
      </c>
      <c r="P183" s="86" t="s">
        <v>61</v>
      </c>
      <c r="Q183" s="52">
        <v>0.04</v>
      </c>
      <c r="R183" s="42" t="s">
        <v>32</v>
      </c>
      <c r="S183" s="89">
        <f>276+34</f>
        <v>310</v>
      </c>
      <c r="T183" s="58">
        <f>S183*Q183</f>
        <v>12.4</v>
      </c>
      <c r="U183" s="87" t="s">
        <v>91</v>
      </c>
      <c r="V183" s="8" t="s">
        <v>386</v>
      </c>
    </row>
    <row r="184" spans="1:22" ht="25.5" customHeight="1" x14ac:dyDescent="0.25">
      <c r="A184" s="2">
        <f>A183+1</f>
        <v>164</v>
      </c>
      <c r="B184" s="32">
        <v>44012</v>
      </c>
      <c r="C184" s="33">
        <v>0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4" t="s">
        <v>56</v>
      </c>
      <c r="O184" s="27">
        <v>0</v>
      </c>
      <c r="P184" s="13" t="s">
        <v>61</v>
      </c>
      <c r="Q184" s="6">
        <v>3.7999999999999999E-2</v>
      </c>
      <c r="R184" s="7" t="s">
        <v>32</v>
      </c>
      <c r="S184" s="55">
        <v>158</v>
      </c>
      <c r="T184" s="19">
        <f>S184*Q184</f>
        <v>6.0039999999999996</v>
      </c>
      <c r="U184" s="18" t="s">
        <v>62</v>
      </c>
      <c r="V184" s="8" t="s">
        <v>89</v>
      </c>
    </row>
    <row r="185" spans="1:22" ht="51" customHeight="1" x14ac:dyDescent="0.25">
      <c r="A185" s="2">
        <f t="shared" ref="A185:A224" si="10">A184+1</f>
        <v>165</v>
      </c>
      <c r="B185" s="32">
        <v>44012</v>
      </c>
      <c r="C185" s="33">
        <v>0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4" t="s">
        <v>56</v>
      </c>
      <c r="O185" s="27">
        <v>0</v>
      </c>
      <c r="P185" s="13" t="s">
        <v>63</v>
      </c>
      <c r="Q185" s="6">
        <v>4.3999999999999997E-2</v>
      </c>
      <c r="R185" s="7" t="s">
        <v>51</v>
      </c>
      <c r="S185" s="55">
        <v>35</v>
      </c>
      <c r="T185" s="19">
        <f>S185*Q185</f>
        <v>1.5399999999999998</v>
      </c>
      <c r="U185" s="13" t="s">
        <v>50</v>
      </c>
      <c r="V185" s="8" t="s">
        <v>92</v>
      </c>
    </row>
    <row r="186" spans="1:22" ht="24.75" customHeight="1" x14ac:dyDescent="0.25">
      <c r="A186" s="2">
        <f t="shared" si="10"/>
        <v>166</v>
      </c>
      <c r="B186" s="32">
        <v>44012</v>
      </c>
      <c r="C186" s="33">
        <v>0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4" t="s">
        <v>56</v>
      </c>
      <c r="O186" s="27">
        <v>0</v>
      </c>
      <c r="P186" s="13" t="s">
        <v>329</v>
      </c>
      <c r="Q186" s="6">
        <v>0.55203000000000002</v>
      </c>
      <c r="R186" s="7" t="s">
        <v>51</v>
      </c>
      <c r="S186" s="55">
        <v>29.1</v>
      </c>
      <c r="T186" s="19">
        <f>S186*Q186</f>
        <v>16.064073</v>
      </c>
      <c r="U186" s="13" t="s">
        <v>330</v>
      </c>
      <c r="V186" s="8" t="s">
        <v>331</v>
      </c>
    </row>
    <row r="187" spans="1:22" ht="49.5" customHeight="1" x14ac:dyDescent="0.25">
      <c r="A187" s="2">
        <f t="shared" si="10"/>
        <v>167</v>
      </c>
      <c r="B187" s="32">
        <v>44012</v>
      </c>
      <c r="C187" s="33">
        <v>0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4" t="s">
        <v>56</v>
      </c>
      <c r="O187" s="27">
        <v>0</v>
      </c>
      <c r="P187" s="13" t="s">
        <v>64</v>
      </c>
      <c r="Q187" s="19">
        <v>1.8429999999999998E-2</v>
      </c>
      <c r="R187" s="11" t="s">
        <v>90</v>
      </c>
      <c r="S187" s="88">
        <v>890</v>
      </c>
      <c r="T187" s="19">
        <f>S187*Q187</f>
        <v>16.402699999999999</v>
      </c>
      <c r="U187" s="13" t="s">
        <v>65</v>
      </c>
      <c r="V187" s="8" t="s">
        <v>66</v>
      </c>
    </row>
    <row r="188" spans="1:22" ht="30" x14ac:dyDescent="0.25">
      <c r="A188" s="2">
        <f t="shared" si="10"/>
        <v>168</v>
      </c>
      <c r="B188" s="32">
        <v>44012</v>
      </c>
      <c r="C188" s="33">
        <v>0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4" t="s">
        <v>56</v>
      </c>
      <c r="O188" s="27">
        <v>0</v>
      </c>
      <c r="P188" s="13" t="s">
        <v>79</v>
      </c>
      <c r="Q188" s="19">
        <v>0.222</v>
      </c>
      <c r="R188" s="7" t="s">
        <v>32</v>
      </c>
      <c r="S188" s="90">
        <v>1</v>
      </c>
      <c r="T188" s="19">
        <f>Q188</f>
        <v>0.222</v>
      </c>
      <c r="U188" s="13" t="s">
        <v>80</v>
      </c>
      <c r="V188" s="8" t="s">
        <v>81</v>
      </c>
    </row>
    <row r="189" spans="1:22" ht="30" x14ac:dyDescent="0.25">
      <c r="A189" s="2">
        <f t="shared" si="10"/>
        <v>169</v>
      </c>
      <c r="B189" s="32">
        <v>44012</v>
      </c>
      <c r="C189" s="33">
        <v>0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4" t="s">
        <v>56</v>
      </c>
      <c r="O189" s="27">
        <v>0</v>
      </c>
      <c r="P189" s="13" t="s">
        <v>79</v>
      </c>
      <c r="Q189" s="19">
        <v>0.06</v>
      </c>
      <c r="R189" s="7" t="s">
        <v>32</v>
      </c>
      <c r="S189" s="90">
        <v>1</v>
      </c>
      <c r="T189" s="19">
        <f t="shared" ref="T189:T196" si="11">Q189</f>
        <v>0.06</v>
      </c>
      <c r="U189" s="13" t="s">
        <v>80</v>
      </c>
      <c r="V189" s="8" t="s">
        <v>82</v>
      </c>
    </row>
    <row r="190" spans="1:22" ht="30" x14ac:dyDescent="0.25">
      <c r="A190" s="2">
        <f t="shared" si="10"/>
        <v>170</v>
      </c>
      <c r="B190" s="32">
        <v>44012</v>
      </c>
      <c r="C190" s="33">
        <v>0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4" t="s">
        <v>56</v>
      </c>
      <c r="O190" s="27">
        <v>0</v>
      </c>
      <c r="P190" s="13" t="s">
        <v>79</v>
      </c>
      <c r="Q190" s="19">
        <v>2.0400000000000001E-2</v>
      </c>
      <c r="R190" s="7" t="s">
        <v>32</v>
      </c>
      <c r="S190" s="90">
        <v>1</v>
      </c>
      <c r="T190" s="19">
        <f t="shared" si="11"/>
        <v>2.0400000000000001E-2</v>
      </c>
      <c r="U190" s="13" t="s">
        <v>80</v>
      </c>
      <c r="V190" s="8" t="s">
        <v>83</v>
      </c>
    </row>
    <row r="191" spans="1:22" ht="30" x14ac:dyDescent="0.25">
      <c r="A191" s="2">
        <f t="shared" si="10"/>
        <v>171</v>
      </c>
      <c r="B191" s="32">
        <v>44012</v>
      </c>
      <c r="C191" s="33">
        <v>0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4" t="s">
        <v>56</v>
      </c>
      <c r="O191" s="27">
        <v>0</v>
      </c>
      <c r="P191" s="13" t="s">
        <v>79</v>
      </c>
      <c r="Q191" s="19">
        <v>0.86160000000000003</v>
      </c>
      <c r="R191" s="7" t="s">
        <v>32</v>
      </c>
      <c r="S191" s="90">
        <v>1</v>
      </c>
      <c r="T191" s="19">
        <f t="shared" si="11"/>
        <v>0.86160000000000003</v>
      </c>
      <c r="U191" s="13" t="s">
        <v>80</v>
      </c>
      <c r="V191" s="8" t="s">
        <v>84</v>
      </c>
    </row>
    <row r="192" spans="1:22" ht="30" x14ac:dyDescent="0.25">
      <c r="A192" s="2">
        <f t="shared" si="10"/>
        <v>172</v>
      </c>
      <c r="B192" s="32">
        <v>44012</v>
      </c>
      <c r="C192" s="33">
        <v>0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4" t="s">
        <v>56</v>
      </c>
      <c r="O192" s="27">
        <v>0</v>
      </c>
      <c r="P192" s="13" t="s">
        <v>79</v>
      </c>
      <c r="Q192" s="19">
        <v>1.8540000000000001</v>
      </c>
      <c r="R192" s="7" t="s">
        <v>32</v>
      </c>
      <c r="S192" s="90">
        <v>1</v>
      </c>
      <c r="T192" s="19">
        <f t="shared" si="11"/>
        <v>1.8540000000000001</v>
      </c>
      <c r="U192" s="13" t="s">
        <v>80</v>
      </c>
      <c r="V192" s="8" t="s">
        <v>85</v>
      </c>
    </row>
    <row r="193" spans="1:22" ht="26.25" customHeight="1" x14ac:dyDescent="0.25">
      <c r="A193" s="2">
        <f t="shared" si="10"/>
        <v>173</v>
      </c>
      <c r="B193" s="32">
        <v>44012</v>
      </c>
      <c r="C193" s="33">
        <v>0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4" t="s">
        <v>56</v>
      </c>
      <c r="O193" s="27">
        <v>0</v>
      </c>
      <c r="P193" s="13" t="s">
        <v>75</v>
      </c>
      <c r="Q193" s="19">
        <v>8.1214200000000005</v>
      </c>
      <c r="R193" s="7" t="s">
        <v>32</v>
      </c>
      <c r="S193" s="55">
        <v>1</v>
      </c>
      <c r="T193" s="19">
        <f t="shared" si="11"/>
        <v>8.1214200000000005</v>
      </c>
      <c r="U193" s="13" t="s">
        <v>67</v>
      </c>
      <c r="V193" s="8" t="s">
        <v>68</v>
      </c>
    </row>
    <row r="194" spans="1:22" ht="50.25" customHeight="1" x14ac:dyDescent="0.25">
      <c r="A194" s="2">
        <f t="shared" si="10"/>
        <v>174</v>
      </c>
      <c r="B194" s="32">
        <v>44012</v>
      </c>
      <c r="C194" s="33">
        <v>0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4" t="s">
        <v>56</v>
      </c>
      <c r="O194" s="27">
        <v>0</v>
      </c>
      <c r="P194" s="13" t="s">
        <v>43</v>
      </c>
      <c r="Q194" s="6">
        <f>0.71822*0.6413</f>
        <v>0.46059448599999997</v>
      </c>
      <c r="R194" s="7" t="s">
        <v>32</v>
      </c>
      <c r="S194" s="55">
        <v>1</v>
      </c>
      <c r="T194" s="19">
        <f t="shared" si="11"/>
        <v>0.46059448599999997</v>
      </c>
      <c r="U194" s="18" t="s">
        <v>44</v>
      </c>
      <c r="V194" s="8" t="s">
        <v>45</v>
      </c>
    </row>
    <row r="195" spans="1:22" ht="50.25" customHeight="1" x14ac:dyDescent="0.25">
      <c r="A195" s="2">
        <f t="shared" si="10"/>
        <v>175</v>
      </c>
      <c r="B195" s="32">
        <v>44012</v>
      </c>
      <c r="C195" s="33">
        <v>0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4" t="s">
        <v>56</v>
      </c>
      <c r="O195" s="27">
        <v>0</v>
      </c>
      <c r="P195" s="13" t="s">
        <v>46</v>
      </c>
      <c r="Q195" s="6">
        <f>10.55702*0.6413</f>
        <v>6.7702169259999998</v>
      </c>
      <c r="R195" s="7" t="s">
        <v>32</v>
      </c>
      <c r="S195" s="55">
        <v>1</v>
      </c>
      <c r="T195" s="19">
        <f t="shared" si="11"/>
        <v>6.7702169259999998</v>
      </c>
      <c r="U195" s="18" t="s">
        <v>44</v>
      </c>
      <c r="V195" s="8" t="s">
        <v>47</v>
      </c>
    </row>
    <row r="196" spans="1:22" ht="48" customHeight="1" x14ac:dyDescent="0.25">
      <c r="A196" s="2">
        <f t="shared" si="10"/>
        <v>176</v>
      </c>
      <c r="B196" s="32">
        <v>44012</v>
      </c>
      <c r="C196" s="33">
        <v>0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4" t="s">
        <v>56</v>
      </c>
      <c r="O196" s="27">
        <v>0</v>
      </c>
      <c r="P196" s="13" t="s">
        <v>49</v>
      </c>
      <c r="Q196" s="6">
        <f>5.64*0.6413</f>
        <v>3.6169319999999998</v>
      </c>
      <c r="R196" s="7" t="s">
        <v>32</v>
      </c>
      <c r="S196" s="55">
        <v>1</v>
      </c>
      <c r="T196" s="19">
        <f t="shared" si="11"/>
        <v>3.6169319999999998</v>
      </c>
      <c r="U196" s="18" t="s">
        <v>44</v>
      </c>
      <c r="V196" s="8" t="s">
        <v>48</v>
      </c>
    </row>
    <row r="197" spans="1:22" s="43" customFormat="1" ht="36.75" customHeight="1" x14ac:dyDescent="0.25">
      <c r="A197" s="2">
        <f t="shared" si="10"/>
        <v>177</v>
      </c>
      <c r="B197" s="32">
        <v>44012</v>
      </c>
      <c r="C197" s="38">
        <v>0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9" t="s">
        <v>56</v>
      </c>
      <c r="O197" s="40">
        <v>0</v>
      </c>
      <c r="P197" s="56" t="s">
        <v>86</v>
      </c>
      <c r="Q197" s="52">
        <v>2.7191100000000001</v>
      </c>
      <c r="R197" s="42" t="s">
        <v>32</v>
      </c>
      <c r="S197" s="88">
        <v>1</v>
      </c>
      <c r="T197" s="58">
        <f t="shared" ref="T197" si="12">Q197*S197</f>
        <v>2.7191100000000001</v>
      </c>
      <c r="U197" s="53" t="s">
        <v>87</v>
      </c>
      <c r="V197" s="41" t="s">
        <v>88</v>
      </c>
    </row>
    <row r="198" spans="1:22" s="43" customFormat="1" ht="36.75" customHeight="1" x14ac:dyDescent="0.25">
      <c r="A198" s="2">
        <f t="shared" si="10"/>
        <v>178</v>
      </c>
      <c r="B198" s="32">
        <v>43991</v>
      </c>
      <c r="C198" s="33">
        <v>0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4" t="s">
        <v>56</v>
      </c>
      <c r="O198" s="27">
        <v>0</v>
      </c>
      <c r="P198" s="13" t="s">
        <v>49</v>
      </c>
      <c r="Q198" s="19">
        <v>0.7</v>
      </c>
      <c r="R198" s="20" t="s">
        <v>32</v>
      </c>
      <c r="S198" s="55">
        <v>2</v>
      </c>
      <c r="T198" s="19">
        <v>1.4</v>
      </c>
      <c r="U198" s="18" t="s">
        <v>93</v>
      </c>
      <c r="V198" s="41" t="s">
        <v>332</v>
      </c>
    </row>
    <row r="199" spans="1:22" s="43" customFormat="1" ht="23.25" customHeight="1" x14ac:dyDescent="0.25">
      <c r="A199" s="2">
        <f t="shared" si="10"/>
        <v>179</v>
      </c>
      <c r="B199" s="32">
        <v>43985</v>
      </c>
      <c r="C199" s="33">
        <v>0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4" t="s">
        <v>56</v>
      </c>
      <c r="O199" s="27">
        <v>0</v>
      </c>
      <c r="P199" s="13" t="s">
        <v>97</v>
      </c>
      <c r="Q199" s="19">
        <f>1.29127*0.6413</f>
        <v>0.82809145099999992</v>
      </c>
      <c r="R199" s="20" t="s">
        <v>32</v>
      </c>
      <c r="S199" s="55">
        <v>1</v>
      </c>
      <c r="T199" s="19">
        <f t="shared" ref="T199" si="13">Q199</f>
        <v>0.82809145099999992</v>
      </c>
      <c r="U199" s="18" t="s">
        <v>98</v>
      </c>
      <c r="V199" s="41" t="s">
        <v>378</v>
      </c>
    </row>
    <row r="200" spans="1:22" s="43" customFormat="1" ht="23.25" customHeight="1" x14ac:dyDescent="0.25">
      <c r="A200" s="2">
        <f t="shared" si="10"/>
        <v>180</v>
      </c>
      <c r="B200" s="32">
        <v>44011</v>
      </c>
      <c r="C200" s="33">
        <v>0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4" t="s">
        <v>56</v>
      </c>
      <c r="O200" s="27">
        <v>0</v>
      </c>
      <c r="P200" s="13" t="s">
        <v>97</v>
      </c>
      <c r="Q200" s="19">
        <f>1.81555*0.6413</f>
        <v>1.164312215</v>
      </c>
      <c r="R200" s="20" t="s">
        <v>32</v>
      </c>
      <c r="S200" s="55">
        <v>1</v>
      </c>
      <c r="T200" s="19">
        <f t="shared" ref="T200" si="14">Q200</f>
        <v>1.164312215</v>
      </c>
      <c r="U200" s="18" t="s">
        <v>98</v>
      </c>
      <c r="V200" s="41" t="s">
        <v>379</v>
      </c>
    </row>
    <row r="201" spans="1:22" s="43" customFormat="1" ht="35.25" customHeight="1" x14ac:dyDescent="0.25">
      <c r="A201" s="2">
        <f t="shared" si="10"/>
        <v>181</v>
      </c>
      <c r="B201" s="32">
        <v>43993</v>
      </c>
      <c r="C201" s="33">
        <v>0</v>
      </c>
      <c r="D201" s="33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4" t="s">
        <v>56</v>
      </c>
      <c r="O201" s="27">
        <v>0</v>
      </c>
      <c r="P201" s="13" t="s">
        <v>334</v>
      </c>
      <c r="Q201" s="19">
        <v>57.85</v>
      </c>
      <c r="R201" s="20" t="s">
        <v>32</v>
      </c>
      <c r="S201" s="55">
        <v>1</v>
      </c>
      <c r="T201" s="19">
        <f>Q201*S201</f>
        <v>57.85</v>
      </c>
      <c r="U201" s="18" t="s">
        <v>333</v>
      </c>
      <c r="V201" s="41" t="s">
        <v>338</v>
      </c>
    </row>
    <row r="202" spans="1:22" s="43" customFormat="1" ht="23.25" customHeight="1" x14ac:dyDescent="0.25">
      <c r="A202" s="2">
        <f t="shared" si="10"/>
        <v>182</v>
      </c>
      <c r="B202" s="32">
        <v>43990</v>
      </c>
      <c r="C202" s="33">
        <v>0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4" t="s">
        <v>56</v>
      </c>
      <c r="O202" s="27">
        <v>0</v>
      </c>
      <c r="P202" s="13" t="s">
        <v>335</v>
      </c>
      <c r="Q202" s="19">
        <v>1.5</v>
      </c>
      <c r="R202" s="20" t="s">
        <v>339</v>
      </c>
      <c r="S202" s="55">
        <v>8</v>
      </c>
      <c r="T202" s="19">
        <f t="shared" ref="T202" si="15">Q202*S202</f>
        <v>12</v>
      </c>
      <c r="U202" s="18" t="s">
        <v>336</v>
      </c>
      <c r="V202" s="41" t="s">
        <v>337</v>
      </c>
    </row>
    <row r="203" spans="1:22" s="43" customFormat="1" ht="23.25" customHeight="1" x14ac:dyDescent="0.25">
      <c r="A203" s="2">
        <f t="shared" si="10"/>
        <v>183</v>
      </c>
      <c r="B203" s="32">
        <v>43991</v>
      </c>
      <c r="C203" s="33">
        <v>0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4" t="s">
        <v>56</v>
      </c>
      <c r="O203" s="27">
        <v>0</v>
      </c>
      <c r="P203" s="13" t="s">
        <v>335</v>
      </c>
      <c r="Q203" s="19">
        <v>1.5</v>
      </c>
      <c r="R203" s="20" t="s">
        <v>339</v>
      </c>
      <c r="S203" s="55">
        <v>8</v>
      </c>
      <c r="T203" s="19">
        <f t="shared" ref="T203:T224" si="16">Q203*S203</f>
        <v>12</v>
      </c>
      <c r="U203" s="18" t="s">
        <v>336</v>
      </c>
      <c r="V203" s="41" t="s">
        <v>337</v>
      </c>
    </row>
    <row r="204" spans="1:22" s="43" customFormat="1" ht="23.25" customHeight="1" x14ac:dyDescent="0.25">
      <c r="A204" s="2">
        <f t="shared" si="10"/>
        <v>184</v>
      </c>
      <c r="B204" s="32">
        <v>43991</v>
      </c>
      <c r="C204" s="33">
        <v>0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4" t="s">
        <v>56</v>
      </c>
      <c r="O204" s="27">
        <v>0</v>
      </c>
      <c r="P204" s="13" t="s">
        <v>342</v>
      </c>
      <c r="Q204" s="19">
        <v>0.69269999999999998</v>
      </c>
      <c r="R204" s="20" t="s">
        <v>32</v>
      </c>
      <c r="S204" s="55">
        <v>1</v>
      </c>
      <c r="T204" s="19">
        <f t="shared" si="16"/>
        <v>0.69269999999999998</v>
      </c>
      <c r="U204" s="18" t="s">
        <v>340</v>
      </c>
      <c r="V204" s="41" t="s">
        <v>341</v>
      </c>
    </row>
    <row r="205" spans="1:22" s="43" customFormat="1" ht="36" customHeight="1" x14ac:dyDescent="0.25">
      <c r="A205" s="2">
        <f t="shared" si="10"/>
        <v>185</v>
      </c>
      <c r="B205" s="32">
        <v>44006</v>
      </c>
      <c r="C205" s="33">
        <v>0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4" t="s">
        <v>56</v>
      </c>
      <c r="O205" s="27">
        <v>0</v>
      </c>
      <c r="P205" s="13" t="s">
        <v>345</v>
      </c>
      <c r="Q205" s="19">
        <v>0.215</v>
      </c>
      <c r="R205" s="20" t="s">
        <v>32</v>
      </c>
      <c r="S205" s="55">
        <v>1</v>
      </c>
      <c r="T205" s="19">
        <f t="shared" si="16"/>
        <v>0.215</v>
      </c>
      <c r="U205" s="18" t="s">
        <v>343</v>
      </c>
      <c r="V205" s="41" t="s">
        <v>344</v>
      </c>
    </row>
    <row r="206" spans="1:22" s="43" customFormat="1" ht="23.25" customHeight="1" x14ac:dyDescent="0.25">
      <c r="A206" s="2">
        <f t="shared" si="10"/>
        <v>186</v>
      </c>
      <c r="B206" s="32">
        <v>43985</v>
      </c>
      <c r="C206" s="33">
        <v>0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4" t="s">
        <v>56</v>
      </c>
      <c r="O206" s="27">
        <v>0</v>
      </c>
      <c r="P206" s="13" t="s">
        <v>349</v>
      </c>
      <c r="Q206" s="19">
        <v>3.5000000000000003E-2</v>
      </c>
      <c r="R206" s="20" t="s">
        <v>312</v>
      </c>
      <c r="S206" s="55">
        <v>2752.4</v>
      </c>
      <c r="T206" s="19">
        <f t="shared" si="16"/>
        <v>96.334000000000017</v>
      </c>
      <c r="U206" s="18" t="s">
        <v>346</v>
      </c>
      <c r="V206" s="41" t="s">
        <v>347</v>
      </c>
    </row>
    <row r="207" spans="1:22" s="43" customFormat="1" ht="23.25" customHeight="1" x14ac:dyDescent="0.25">
      <c r="A207" s="2">
        <f t="shared" si="10"/>
        <v>187</v>
      </c>
      <c r="B207" s="32">
        <v>43985</v>
      </c>
      <c r="C207" s="33">
        <v>0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4" t="s">
        <v>56</v>
      </c>
      <c r="O207" s="27">
        <v>0</v>
      </c>
      <c r="P207" s="13" t="s">
        <v>349</v>
      </c>
      <c r="Q207" s="19">
        <v>3.5000000000000003E-2</v>
      </c>
      <c r="R207" s="20" t="s">
        <v>312</v>
      </c>
      <c r="S207" s="55">
        <v>2772.6</v>
      </c>
      <c r="T207" s="19">
        <f t="shared" ref="T207" si="17">Q207*S207</f>
        <v>97.041000000000011</v>
      </c>
      <c r="U207" s="18" t="s">
        <v>346</v>
      </c>
      <c r="V207" s="41" t="s">
        <v>348</v>
      </c>
    </row>
    <row r="208" spans="1:22" s="43" customFormat="1" ht="45.75" customHeight="1" x14ac:dyDescent="0.25">
      <c r="A208" s="2">
        <f t="shared" si="10"/>
        <v>188</v>
      </c>
      <c r="B208" s="32">
        <v>43985</v>
      </c>
      <c r="C208" s="33">
        <v>0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4" t="s">
        <v>56</v>
      </c>
      <c r="O208" s="27">
        <v>0</v>
      </c>
      <c r="P208" s="13" t="s">
        <v>363</v>
      </c>
      <c r="Q208" s="19">
        <v>1.5</v>
      </c>
      <c r="R208" s="20" t="s">
        <v>339</v>
      </c>
      <c r="S208" s="55">
        <v>2</v>
      </c>
      <c r="T208" s="19">
        <f t="shared" si="16"/>
        <v>3</v>
      </c>
      <c r="U208" s="18" t="s">
        <v>350</v>
      </c>
      <c r="V208" s="41" t="s">
        <v>351</v>
      </c>
    </row>
    <row r="209" spans="1:22" s="43" customFormat="1" ht="50.25" customHeight="1" x14ac:dyDescent="0.25">
      <c r="A209" s="2">
        <f t="shared" si="10"/>
        <v>189</v>
      </c>
      <c r="B209" s="32">
        <v>43986</v>
      </c>
      <c r="C209" s="33">
        <v>0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4" t="s">
        <v>56</v>
      </c>
      <c r="O209" s="27">
        <v>0</v>
      </c>
      <c r="P209" s="13" t="s">
        <v>364</v>
      </c>
      <c r="Q209" s="19">
        <v>1.5</v>
      </c>
      <c r="R209" s="20" t="s">
        <v>339</v>
      </c>
      <c r="S209" s="55">
        <v>8</v>
      </c>
      <c r="T209" s="19">
        <f t="shared" si="16"/>
        <v>12</v>
      </c>
      <c r="U209" s="18" t="s">
        <v>350</v>
      </c>
      <c r="V209" s="41" t="s">
        <v>352</v>
      </c>
    </row>
    <row r="210" spans="1:22" s="43" customFormat="1" ht="53.25" customHeight="1" x14ac:dyDescent="0.25">
      <c r="A210" s="2">
        <f t="shared" si="10"/>
        <v>190</v>
      </c>
      <c r="B210" s="32">
        <v>43995</v>
      </c>
      <c r="C210" s="33">
        <v>0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4" t="s">
        <v>56</v>
      </c>
      <c r="O210" s="27">
        <v>0</v>
      </c>
      <c r="P210" s="13" t="s">
        <v>365</v>
      </c>
      <c r="Q210" s="19">
        <v>1.5</v>
      </c>
      <c r="R210" s="20" t="s">
        <v>339</v>
      </c>
      <c r="S210" s="55">
        <v>8</v>
      </c>
      <c r="T210" s="19">
        <f t="shared" si="16"/>
        <v>12</v>
      </c>
      <c r="U210" s="18" t="s">
        <v>350</v>
      </c>
      <c r="V210" s="41" t="s">
        <v>353</v>
      </c>
    </row>
    <row r="211" spans="1:22" s="43" customFormat="1" ht="60" customHeight="1" x14ac:dyDescent="0.25">
      <c r="A211" s="2">
        <f t="shared" si="10"/>
        <v>191</v>
      </c>
      <c r="B211" s="32">
        <v>43995</v>
      </c>
      <c r="C211" s="33">
        <v>0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4" t="s">
        <v>56</v>
      </c>
      <c r="O211" s="27">
        <v>0</v>
      </c>
      <c r="P211" s="13" t="s">
        <v>366</v>
      </c>
      <c r="Q211" s="19">
        <v>1.5</v>
      </c>
      <c r="R211" s="20" t="s">
        <v>339</v>
      </c>
      <c r="S211" s="55">
        <v>3.5</v>
      </c>
      <c r="T211" s="19">
        <f t="shared" si="16"/>
        <v>5.25</v>
      </c>
      <c r="U211" s="18" t="s">
        <v>350</v>
      </c>
      <c r="V211" s="41" t="s">
        <v>354</v>
      </c>
    </row>
    <row r="212" spans="1:22" s="43" customFormat="1" ht="65.25" customHeight="1" x14ac:dyDescent="0.25">
      <c r="A212" s="2">
        <f t="shared" si="10"/>
        <v>192</v>
      </c>
      <c r="B212" s="32">
        <v>43996</v>
      </c>
      <c r="C212" s="33">
        <v>0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4" t="s">
        <v>56</v>
      </c>
      <c r="O212" s="27">
        <v>0</v>
      </c>
      <c r="P212" s="13" t="s">
        <v>366</v>
      </c>
      <c r="Q212" s="19">
        <v>1.5</v>
      </c>
      <c r="R212" s="20" t="s">
        <v>339</v>
      </c>
      <c r="S212" s="55">
        <v>8</v>
      </c>
      <c r="T212" s="19">
        <f t="shared" si="16"/>
        <v>12</v>
      </c>
      <c r="U212" s="18" t="s">
        <v>350</v>
      </c>
      <c r="V212" s="41" t="s">
        <v>355</v>
      </c>
    </row>
    <row r="213" spans="1:22" s="43" customFormat="1" ht="63.75" customHeight="1" x14ac:dyDescent="0.25">
      <c r="A213" s="2">
        <f t="shared" si="10"/>
        <v>193</v>
      </c>
      <c r="B213" s="32">
        <v>43997</v>
      </c>
      <c r="C213" s="33">
        <v>0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4" t="s">
        <v>56</v>
      </c>
      <c r="O213" s="27">
        <v>0</v>
      </c>
      <c r="P213" s="13" t="s">
        <v>366</v>
      </c>
      <c r="Q213" s="19">
        <v>1.5</v>
      </c>
      <c r="R213" s="20" t="s">
        <v>339</v>
      </c>
      <c r="S213" s="55">
        <v>8</v>
      </c>
      <c r="T213" s="19">
        <f t="shared" si="16"/>
        <v>12</v>
      </c>
      <c r="U213" s="18" t="s">
        <v>350</v>
      </c>
      <c r="V213" s="41" t="s">
        <v>356</v>
      </c>
    </row>
    <row r="214" spans="1:22" s="43" customFormat="1" ht="66" customHeight="1" x14ac:dyDescent="0.25">
      <c r="A214" s="2">
        <f t="shared" si="10"/>
        <v>194</v>
      </c>
      <c r="B214" s="32">
        <v>43998</v>
      </c>
      <c r="C214" s="33">
        <v>0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4" t="s">
        <v>56</v>
      </c>
      <c r="O214" s="27">
        <v>0</v>
      </c>
      <c r="P214" s="13" t="s">
        <v>366</v>
      </c>
      <c r="Q214" s="19">
        <v>1.5</v>
      </c>
      <c r="R214" s="20" t="s">
        <v>339</v>
      </c>
      <c r="S214" s="55">
        <v>8</v>
      </c>
      <c r="T214" s="19">
        <f t="shared" si="16"/>
        <v>12</v>
      </c>
      <c r="U214" s="18" t="s">
        <v>350</v>
      </c>
      <c r="V214" s="41" t="s">
        <v>357</v>
      </c>
    </row>
    <row r="215" spans="1:22" s="43" customFormat="1" ht="61.5" customHeight="1" x14ac:dyDescent="0.25">
      <c r="A215" s="2">
        <f t="shared" si="10"/>
        <v>195</v>
      </c>
      <c r="B215" s="32">
        <v>43998</v>
      </c>
      <c r="C215" s="33">
        <v>0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4" t="s">
        <v>56</v>
      </c>
      <c r="O215" s="27">
        <v>0</v>
      </c>
      <c r="P215" s="13" t="s">
        <v>366</v>
      </c>
      <c r="Q215" s="19">
        <v>1.5</v>
      </c>
      <c r="R215" s="20" t="s">
        <v>339</v>
      </c>
      <c r="S215" s="55">
        <v>3</v>
      </c>
      <c r="T215" s="19">
        <f t="shared" si="16"/>
        <v>4.5</v>
      </c>
      <c r="U215" s="18" t="s">
        <v>350</v>
      </c>
      <c r="V215" s="41" t="s">
        <v>358</v>
      </c>
    </row>
    <row r="216" spans="1:22" s="43" customFormat="1" ht="63" customHeight="1" x14ac:dyDescent="0.25">
      <c r="A216" s="2">
        <f t="shared" si="10"/>
        <v>196</v>
      </c>
      <c r="B216" s="32">
        <v>43999</v>
      </c>
      <c r="C216" s="33">
        <v>0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4" t="s">
        <v>56</v>
      </c>
      <c r="O216" s="27">
        <v>0</v>
      </c>
      <c r="P216" s="13" t="s">
        <v>366</v>
      </c>
      <c r="Q216" s="19">
        <v>1.5</v>
      </c>
      <c r="R216" s="20" t="s">
        <v>339</v>
      </c>
      <c r="S216" s="55">
        <v>8</v>
      </c>
      <c r="T216" s="19">
        <f t="shared" si="16"/>
        <v>12</v>
      </c>
      <c r="U216" s="18" t="s">
        <v>350</v>
      </c>
      <c r="V216" s="41" t="s">
        <v>359</v>
      </c>
    </row>
    <row r="217" spans="1:22" s="43" customFormat="1" ht="63.75" customHeight="1" x14ac:dyDescent="0.25">
      <c r="A217" s="2">
        <f t="shared" si="10"/>
        <v>197</v>
      </c>
      <c r="B217" s="32">
        <v>44000</v>
      </c>
      <c r="C217" s="33">
        <v>0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4" t="s">
        <v>56</v>
      </c>
      <c r="O217" s="27">
        <v>0</v>
      </c>
      <c r="P217" s="13" t="s">
        <v>366</v>
      </c>
      <c r="Q217" s="19">
        <v>1.5</v>
      </c>
      <c r="R217" s="20" t="s">
        <v>339</v>
      </c>
      <c r="S217" s="55">
        <v>7.5</v>
      </c>
      <c r="T217" s="19">
        <f t="shared" si="16"/>
        <v>11.25</v>
      </c>
      <c r="U217" s="18" t="s">
        <v>350</v>
      </c>
      <c r="V217" s="41" t="s">
        <v>360</v>
      </c>
    </row>
    <row r="218" spans="1:22" s="43" customFormat="1" ht="66.75" customHeight="1" x14ac:dyDescent="0.25">
      <c r="A218" s="2">
        <f t="shared" si="10"/>
        <v>198</v>
      </c>
      <c r="B218" s="32">
        <v>44001</v>
      </c>
      <c r="C218" s="33">
        <v>0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4" t="s">
        <v>56</v>
      </c>
      <c r="O218" s="27">
        <v>0</v>
      </c>
      <c r="P218" s="13" t="s">
        <v>366</v>
      </c>
      <c r="Q218" s="19">
        <v>1.5</v>
      </c>
      <c r="R218" s="20" t="s">
        <v>339</v>
      </c>
      <c r="S218" s="55">
        <v>8</v>
      </c>
      <c r="T218" s="19">
        <f t="shared" si="16"/>
        <v>12</v>
      </c>
      <c r="U218" s="18" t="s">
        <v>350</v>
      </c>
      <c r="V218" s="41" t="s">
        <v>361</v>
      </c>
    </row>
    <row r="219" spans="1:22" s="43" customFormat="1" ht="48" customHeight="1" x14ac:dyDescent="0.25">
      <c r="A219" s="2">
        <f t="shared" si="10"/>
        <v>199</v>
      </c>
      <c r="B219" s="32">
        <v>44002</v>
      </c>
      <c r="C219" s="33">
        <v>0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4" t="s">
        <v>56</v>
      </c>
      <c r="O219" s="27">
        <v>0</v>
      </c>
      <c r="P219" s="13" t="s">
        <v>367</v>
      </c>
      <c r="Q219" s="19">
        <v>1.5</v>
      </c>
      <c r="R219" s="20" t="s">
        <v>339</v>
      </c>
      <c r="S219" s="55">
        <v>14</v>
      </c>
      <c r="T219" s="19">
        <f t="shared" si="16"/>
        <v>21</v>
      </c>
      <c r="U219" s="18" t="s">
        <v>350</v>
      </c>
      <c r="V219" s="41" t="s">
        <v>362</v>
      </c>
    </row>
    <row r="220" spans="1:22" s="43" customFormat="1" ht="48" customHeight="1" x14ac:dyDescent="0.25">
      <c r="A220" s="2">
        <f t="shared" si="10"/>
        <v>200</v>
      </c>
      <c r="B220" s="32">
        <v>44012</v>
      </c>
      <c r="C220" s="33">
        <v>0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4" t="s">
        <v>56</v>
      </c>
      <c r="O220" s="27">
        <v>0</v>
      </c>
      <c r="P220" s="13" t="s">
        <v>384</v>
      </c>
      <c r="Q220" s="19">
        <v>1.5</v>
      </c>
      <c r="R220" s="20" t="s">
        <v>339</v>
      </c>
      <c r="S220" s="55">
        <v>9</v>
      </c>
      <c r="T220" s="19">
        <f t="shared" ref="T220" si="18">Q220*S220</f>
        <v>13.5</v>
      </c>
      <c r="U220" s="18" t="s">
        <v>350</v>
      </c>
      <c r="V220" s="41" t="s">
        <v>385</v>
      </c>
    </row>
    <row r="221" spans="1:22" s="43" customFormat="1" ht="45" customHeight="1" x14ac:dyDescent="0.25">
      <c r="A221" s="2">
        <f t="shared" si="10"/>
        <v>201</v>
      </c>
      <c r="B221" s="32">
        <v>44012</v>
      </c>
      <c r="C221" s="33">
        <v>0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4" t="s">
        <v>56</v>
      </c>
      <c r="O221" s="27">
        <v>0</v>
      </c>
      <c r="P221" s="13" t="s">
        <v>368</v>
      </c>
      <c r="Q221" s="19">
        <v>1.2826</v>
      </c>
      <c r="R221" s="20" t="s">
        <v>32</v>
      </c>
      <c r="S221" s="55">
        <v>1</v>
      </c>
      <c r="T221" s="19">
        <f t="shared" si="16"/>
        <v>1.2826</v>
      </c>
      <c r="U221" s="18" t="s">
        <v>369</v>
      </c>
      <c r="V221" s="41" t="s">
        <v>370</v>
      </c>
    </row>
    <row r="222" spans="1:22" s="43" customFormat="1" ht="44.25" customHeight="1" x14ac:dyDescent="0.25">
      <c r="A222" s="2">
        <f t="shared" si="10"/>
        <v>202</v>
      </c>
      <c r="B222" s="32">
        <v>44012</v>
      </c>
      <c r="C222" s="33">
        <v>0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4" t="s">
        <v>56</v>
      </c>
      <c r="O222" s="27">
        <v>0</v>
      </c>
      <c r="P222" s="13" t="s">
        <v>371</v>
      </c>
      <c r="Q222" s="19">
        <v>2.5651999999999999</v>
      </c>
      <c r="R222" s="20" t="s">
        <v>32</v>
      </c>
      <c r="S222" s="55">
        <v>1</v>
      </c>
      <c r="T222" s="19">
        <f t="shared" si="16"/>
        <v>2.5651999999999999</v>
      </c>
      <c r="U222" s="18" t="s">
        <v>369</v>
      </c>
      <c r="V222" s="41" t="s">
        <v>372</v>
      </c>
    </row>
    <row r="223" spans="1:22" s="43" customFormat="1" ht="48.75" customHeight="1" x14ac:dyDescent="0.25">
      <c r="A223" s="2">
        <f t="shared" si="10"/>
        <v>203</v>
      </c>
      <c r="B223" s="32">
        <v>44012</v>
      </c>
      <c r="C223" s="33">
        <v>0</v>
      </c>
      <c r="D223" s="33">
        <v>0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4" t="s">
        <v>56</v>
      </c>
      <c r="O223" s="27">
        <v>0</v>
      </c>
      <c r="P223" s="13" t="s">
        <v>373</v>
      </c>
      <c r="Q223" s="19">
        <v>3.4630200000000002</v>
      </c>
      <c r="R223" s="20" t="s">
        <v>32</v>
      </c>
      <c r="S223" s="55">
        <v>1</v>
      </c>
      <c r="T223" s="19">
        <f t="shared" si="16"/>
        <v>3.4630200000000002</v>
      </c>
      <c r="U223" s="18" t="s">
        <v>369</v>
      </c>
      <c r="V223" s="41" t="s">
        <v>374</v>
      </c>
    </row>
    <row r="224" spans="1:22" s="43" customFormat="1" ht="48.75" customHeight="1" x14ac:dyDescent="0.25">
      <c r="A224" s="2">
        <f t="shared" si="10"/>
        <v>204</v>
      </c>
      <c r="B224" s="32">
        <v>43983</v>
      </c>
      <c r="C224" s="33">
        <v>0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4" t="s">
        <v>56</v>
      </c>
      <c r="O224" s="27">
        <v>0</v>
      </c>
      <c r="P224" s="13" t="s">
        <v>375</v>
      </c>
      <c r="Q224" s="19">
        <v>3.5270000000000001</v>
      </c>
      <c r="R224" s="20" t="s">
        <v>32</v>
      </c>
      <c r="S224" s="55">
        <v>1</v>
      </c>
      <c r="T224" s="19">
        <f t="shared" si="16"/>
        <v>3.5270000000000001</v>
      </c>
      <c r="U224" s="13" t="s">
        <v>376</v>
      </c>
      <c r="V224" s="41" t="s">
        <v>377</v>
      </c>
    </row>
    <row r="225" spans="1:22" x14ac:dyDescent="0.25">
      <c r="A225" s="2"/>
      <c r="B225" s="35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7"/>
      <c r="O225" s="37"/>
      <c r="P225" s="28" t="s">
        <v>41</v>
      </c>
      <c r="Q225" s="14"/>
      <c r="R225" s="17"/>
      <c r="S225" s="17"/>
      <c r="T225" s="14"/>
      <c r="U225" s="17"/>
      <c r="V225" s="17"/>
    </row>
    <row r="226" spans="1:22" ht="50.25" customHeight="1" x14ac:dyDescent="0.25">
      <c r="A226" s="2">
        <v>205</v>
      </c>
      <c r="B226" s="32">
        <v>44012</v>
      </c>
      <c r="C226" s="33">
        <v>0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4" t="s">
        <v>56</v>
      </c>
      <c r="O226" s="27">
        <v>0</v>
      </c>
      <c r="P226" s="13" t="s">
        <v>52</v>
      </c>
      <c r="Q226" s="6">
        <v>4.5600000000000002E-2</v>
      </c>
      <c r="R226" s="7" t="s">
        <v>34</v>
      </c>
      <c r="S226" s="54">
        <v>280</v>
      </c>
      <c r="T226" s="57">
        <f t="shared" ref="T226:T228" si="19">Q226*S226</f>
        <v>12.768000000000001</v>
      </c>
      <c r="U226" s="8" t="s">
        <v>53</v>
      </c>
      <c r="V226" s="18" t="s">
        <v>101</v>
      </c>
    </row>
    <row r="227" spans="1:22" ht="48" customHeight="1" x14ac:dyDescent="0.25">
      <c r="A227" s="2">
        <f>A226+1</f>
        <v>206</v>
      </c>
      <c r="B227" s="32">
        <v>44012</v>
      </c>
      <c r="C227" s="33">
        <v>0</v>
      </c>
      <c r="D227" s="33">
        <v>0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4" t="s">
        <v>56</v>
      </c>
      <c r="O227" s="27">
        <v>0</v>
      </c>
      <c r="P227" s="13" t="s">
        <v>54</v>
      </c>
      <c r="Q227" s="12">
        <v>2.1999999999999999E-2</v>
      </c>
      <c r="R227" s="7" t="s">
        <v>34</v>
      </c>
      <c r="S227" s="55">
        <f>1855+692</f>
        <v>2547</v>
      </c>
      <c r="T227" s="57">
        <f t="shared" si="19"/>
        <v>56.033999999999999</v>
      </c>
      <c r="U227" s="8" t="s">
        <v>78</v>
      </c>
      <c r="V227" s="18" t="s">
        <v>327</v>
      </c>
    </row>
    <row r="228" spans="1:22" ht="46.5" customHeight="1" x14ac:dyDescent="0.25">
      <c r="A228" s="2">
        <f t="shared" ref="A228:A234" si="20">A227+1</f>
        <v>207</v>
      </c>
      <c r="B228" s="32">
        <v>44012</v>
      </c>
      <c r="C228" s="33">
        <v>0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4" t="s">
        <v>56</v>
      </c>
      <c r="O228" s="27">
        <v>0</v>
      </c>
      <c r="P228" s="13" t="s">
        <v>54</v>
      </c>
      <c r="Q228" s="12">
        <v>2.1999999999999999E-2</v>
      </c>
      <c r="R228" s="7" t="s">
        <v>34</v>
      </c>
      <c r="S228" s="55">
        <v>1193</v>
      </c>
      <c r="T228" s="57">
        <f t="shared" si="19"/>
        <v>26.245999999999999</v>
      </c>
      <c r="U228" s="8" t="s">
        <v>78</v>
      </c>
      <c r="V228" s="18" t="s">
        <v>328</v>
      </c>
    </row>
    <row r="229" spans="1:22" ht="24" customHeight="1" x14ac:dyDescent="0.25">
      <c r="A229" s="2">
        <f t="shared" si="20"/>
        <v>208</v>
      </c>
      <c r="B229" s="32">
        <v>44012</v>
      </c>
      <c r="C229" s="33">
        <v>0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4" t="s">
        <v>56</v>
      </c>
      <c r="O229" s="27">
        <v>0</v>
      </c>
      <c r="P229" s="13" t="s">
        <v>94</v>
      </c>
      <c r="Q229" s="6">
        <v>4.7640000000000002E-2</v>
      </c>
      <c r="R229" s="7" t="s">
        <v>34</v>
      </c>
      <c r="S229" s="55">
        <f>755+230</f>
        <v>985</v>
      </c>
      <c r="T229" s="57">
        <f t="shared" ref="T229:T230" si="21">Q229*S229</f>
        <v>46.925400000000003</v>
      </c>
      <c r="U229" s="8" t="s">
        <v>55</v>
      </c>
      <c r="V229" s="18" t="s">
        <v>326</v>
      </c>
    </row>
    <row r="230" spans="1:22" ht="17.25" customHeight="1" x14ac:dyDescent="0.25">
      <c r="A230" s="2">
        <f t="shared" si="20"/>
        <v>209</v>
      </c>
      <c r="B230" s="32">
        <v>43992</v>
      </c>
      <c r="C230" s="33">
        <v>0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4" t="s">
        <v>56</v>
      </c>
      <c r="O230" s="45">
        <v>0</v>
      </c>
      <c r="P230" s="13" t="s">
        <v>319</v>
      </c>
      <c r="Q230" s="4">
        <v>4.7350000000000003E-2</v>
      </c>
      <c r="R230" s="7" t="s">
        <v>34</v>
      </c>
      <c r="S230" s="88">
        <v>10</v>
      </c>
      <c r="T230" s="57">
        <f t="shared" si="21"/>
        <v>0.47350000000000003</v>
      </c>
      <c r="U230" s="3" t="s">
        <v>96</v>
      </c>
      <c r="V230" s="8" t="s">
        <v>320</v>
      </c>
    </row>
    <row r="231" spans="1:22" ht="21.75" customHeight="1" x14ac:dyDescent="0.25">
      <c r="A231" s="2">
        <f t="shared" si="20"/>
        <v>210</v>
      </c>
      <c r="B231" s="32">
        <v>43992</v>
      </c>
      <c r="C231" s="33">
        <v>0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4" t="s">
        <v>56</v>
      </c>
      <c r="O231" s="27">
        <v>0</v>
      </c>
      <c r="P231" s="13" t="s">
        <v>315</v>
      </c>
      <c r="Q231" s="6">
        <v>4.3299999999999998E-2</v>
      </c>
      <c r="R231" s="7" t="s">
        <v>34</v>
      </c>
      <c r="S231" s="88">
        <v>20</v>
      </c>
      <c r="T231" s="12">
        <f t="shared" ref="T231" si="22">Q231*S231</f>
        <v>0.86599999999999999</v>
      </c>
      <c r="U231" s="3" t="s">
        <v>96</v>
      </c>
      <c r="V231" s="18" t="s">
        <v>321</v>
      </c>
    </row>
    <row r="232" spans="1:22" x14ac:dyDescent="0.25">
      <c r="A232" s="2">
        <f t="shared" si="20"/>
        <v>211</v>
      </c>
      <c r="B232" s="32">
        <v>43998</v>
      </c>
      <c r="C232" s="33">
        <v>0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4" t="s">
        <v>56</v>
      </c>
      <c r="O232" s="27">
        <v>0</v>
      </c>
      <c r="P232" s="13" t="s">
        <v>95</v>
      </c>
      <c r="Q232" s="6">
        <v>4.6739999999999997E-2</v>
      </c>
      <c r="R232" s="7" t="s">
        <v>34</v>
      </c>
      <c r="S232" s="55">
        <v>42.79</v>
      </c>
      <c r="T232" s="12">
        <f>Q232*S232</f>
        <v>2.0000046</v>
      </c>
      <c r="U232" s="3" t="s">
        <v>322</v>
      </c>
      <c r="V232" s="18" t="s">
        <v>323</v>
      </c>
    </row>
    <row r="233" spans="1:22" x14ac:dyDescent="0.25">
      <c r="A233" s="2">
        <f t="shared" si="20"/>
        <v>212</v>
      </c>
      <c r="B233" s="32">
        <v>43985</v>
      </c>
      <c r="C233" s="33">
        <v>0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4" t="s">
        <v>56</v>
      </c>
      <c r="O233" s="27">
        <v>0</v>
      </c>
      <c r="P233" s="13" t="s">
        <v>95</v>
      </c>
      <c r="Q233" s="6">
        <v>4.5940000000000002E-2</v>
      </c>
      <c r="R233" s="7" t="s">
        <v>34</v>
      </c>
      <c r="S233" s="55">
        <v>52.42</v>
      </c>
      <c r="T233" s="12">
        <f>Q233*S233</f>
        <v>2.4081748000000003</v>
      </c>
      <c r="U233" s="3" t="s">
        <v>322</v>
      </c>
      <c r="V233" s="18" t="s">
        <v>324</v>
      </c>
    </row>
    <row r="234" spans="1:22" ht="21.75" customHeight="1" x14ac:dyDescent="0.25">
      <c r="A234" s="2">
        <f t="shared" si="20"/>
        <v>213</v>
      </c>
      <c r="B234" s="32">
        <v>44001</v>
      </c>
      <c r="C234" s="33">
        <v>0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4" t="s">
        <v>56</v>
      </c>
      <c r="O234" s="27">
        <v>0</v>
      </c>
      <c r="P234" s="13" t="s">
        <v>95</v>
      </c>
      <c r="Q234" s="6">
        <v>4.5900000000000003E-2</v>
      </c>
      <c r="R234" s="7" t="s">
        <v>34</v>
      </c>
      <c r="S234" s="51">
        <v>43.58</v>
      </c>
      <c r="T234" s="12">
        <f t="shared" ref="T234" si="23">Q234*S234</f>
        <v>2.0003220000000002</v>
      </c>
      <c r="U234" s="3" t="s">
        <v>96</v>
      </c>
      <c r="V234" s="18" t="s">
        <v>325</v>
      </c>
    </row>
    <row r="235" spans="1:22" x14ac:dyDescent="0.25">
      <c r="Q235" s="1"/>
      <c r="T235" s="1"/>
    </row>
    <row r="236" spans="1:22" x14ac:dyDescent="0.25">
      <c r="Q236" s="1"/>
      <c r="T236" s="1"/>
    </row>
    <row r="237" spans="1:22" x14ac:dyDescent="0.25">
      <c r="Q237" s="1"/>
      <c r="T237" s="1"/>
    </row>
    <row r="238" spans="1:22" x14ac:dyDescent="0.25">
      <c r="Q238" s="1"/>
      <c r="T238" s="1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2020-07-24T06:07:48Z</dcterms:modified>
</cp:coreProperties>
</file>