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nm001\Documents\цены\раскрытие информации\Приказ № 38-19 от 18.01.2019г\Закупки_2019 год\"/>
    </mc:Choice>
  </mc:AlternateContent>
  <xr:revisionPtr revIDLastSave="0" documentId="13_ncr:1_{EE32E706-D244-44C4-9A79-DCC0E0DC20D3}" xr6:coauthVersionLast="43" xr6:coauthVersionMax="43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8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62" i="1" l="1"/>
  <c r="A263" i="1"/>
  <c r="A264" i="1"/>
  <c r="A265" i="1"/>
  <c r="A266" i="1" s="1"/>
  <c r="A267" i="1" s="1"/>
  <c r="A227" i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16" i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T239" i="1"/>
  <c r="T247" i="1"/>
  <c r="T258" i="1" l="1"/>
  <c r="T242" i="1"/>
  <c r="T257" i="1"/>
  <c r="T234" i="1"/>
  <c r="T255" i="1"/>
  <c r="T241" i="1"/>
  <c r="S225" i="1"/>
  <c r="T225" i="1"/>
  <c r="T249" i="1"/>
  <c r="T227" i="1"/>
  <c r="T256" i="1"/>
  <c r="T214" i="1"/>
  <c r="S263" i="1"/>
  <c r="T263" i="1" s="1"/>
  <c r="T262" i="1"/>
  <c r="T261" i="1"/>
  <c r="S16" i="1"/>
  <c r="T16" i="1" s="1"/>
  <c r="S12" i="1" l="1"/>
  <c r="T12" i="1"/>
  <c r="T14" i="1" l="1"/>
  <c r="T15" i="1"/>
  <c r="T230" i="1" l="1"/>
  <c r="T207" i="1" l="1"/>
  <c r="T206" i="1"/>
  <c r="T205" i="1"/>
  <c r="T204" i="1"/>
  <c r="T203" i="1"/>
  <c r="T192" i="1"/>
  <c r="T193" i="1"/>
  <c r="T194" i="1"/>
  <c r="T195" i="1"/>
  <c r="T196" i="1"/>
  <c r="T197" i="1"/>
  <c r="T198" i="1"/>
  <c r="T199" i="1"/>
  <c r="T200" i="1"/>
  <c r="T201" i="1"/>
  <c r="T202" i="1"/>
  <c r="T191" i="1"/>
  <c r="S188" i="1" l="1"/>
  <c r="T183" i="1"/>
  <c r="T78" i="1"/>
  <c r="T79" i="1"/>
  <c r="T181" i="1"/>
  <c r="T179" i="1"/>
  <c r="T171" i="1"/>
  <c r="T163" i="1"/>
  <c r="T137" i="1"/>
  <c r="T111" i="1"/>
  <c r="T103" i="1"/>
  <c r="T99" i="1"/>
  <c r="T93" i="1"/>
  <c r="T90" i="1"/>
  <c r="T87" i="1"/>
  <c r="T86" i="1"/>
  <c r="T83" i="1"/>
  <c r="T85" i="1"/>
  <c r="T184" i="1"/>
  <c r="T186" i="1"/>
  <c r="T180" i="1"/>
  <c r="T178" i="1"/>
  <c r="T177" i="1"/>
  <c r="T176" i="1"/>
  <c r="T167" i="1"/>
  <c r="T153" i="1"/>
  <c r="T154" i="1"/>
  <c r="T155" i="1"/>
  <c r="T156" i="1"/>
  <c r="T159" i="1"/>
  <c r="T161" i="1"/>
  <c r="T162" i="1"/>
  <c r="T164" i="1"/>
  <c r="T165" i="1"/>
  <c r="T166" i="1"/>
  <c r="T170" i="1"/>
  <c r="T172" i="1"/>
  <c r="T173" i="1"/>
  <c r="T174" i="1"/>
  <c r="T146" i="1"/>
  <c r="T147" i="1"/>
  <c r="T148" i="1"/>
  <c r="T149" i="1"/>
  <c r="T150" i="1"/>
  <c r="T151" i="1"/>
  <c r="T145" i="1"/>
  <c r="T139" i="1"/>
  <c r="T140" i="1"/>
  <c r="T141" i="1"/>
  <c r="T142" i="1"/>
  <c r="T144" i="1"/>
  <c r="T122" i="1"/>
  <c r="T123" i="1"/>
  <c r="T124" i="1"/>
  <c r="T125" i="1"/>
  <c r="T126" i="1"/>
  <c r="T127" i="1"/>
  <c r="T128" i="1"/>
  <c r="T129" i="1"/>
  <c r="T130" i="1"/>
  <c r="T131" i="1"/>
  <c r="T133" i="1"/>
  <c r="T134" i="1"/>
  <c r="T135" i="1"/>
  <c r="T136" i="1"/>
  <c r="T138" i="1"/>
  <c r="T120" i="1"/>
  <c r="T106" i="1"/>
  <c r="T107" i="1"/>
  <c r="T108" i="1"/>
  <c r="T109" i="1"/>
  <c r="T110" i="1"/>
  <c r="T113" i="1"/>
  <c r="T114" i="1"/>
  <c r="T115" i="1"/>
  <c r="T116" i="1"/>
  <c r="T117" i="1"/>
  <c r="T118" i="1"/>
  <c r="T80" i="1"/>
  <c r="T81" i="1"/>
  <c r="T82" i="1"/>
  <c r="T84" i="1"/>
  <c r="T88" i="1"/>
  <c r="T89" i="1"/>
  <c r="T91" i="1"/>
  <c r="T92" i="1"/>
  <c r="T94" i="1"/>
  <c r="T95" i="1"/>
  <c r="T96" i="1"/>
  <c r="T97" i="1"/>
  <c r="T98" i="1"/>
  <c r="T100" i="1"/>
  <c r="T101" i="1"/>
  <c r="T102" i="1"/>
  <c r="T105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17" i="1"/>
  <c r="T237" i="1" l="1"/>
  <c r="A261" i="1" l="1"/>
  <c r="T238" i="1" l="1"/>
  <c r="A226" i="1" l="1"/>
  <c r="A15" i="1"/>
  <c r="T236" i="1" l="1"/>
  <c r="T229" i="1" l="1"/>
  <c r="T228" i="1"/>
</calcChain>
</file>

<file path=xl/sharedStrings.xml><?xml version="1.0" encoding="utf-8"?>
<sst xmlns="http://schemas.openxmlformats.org/spreadsheetml/2006/main" count="1397" uniqueCount="411">
  <si>
    <t>№</t>
  </si>
  <si>
    <t>Способ осуществления закупки</t>
  </si>
  <si>
    <t>Предмет закупки</t>
  </si>
  <si>
    <t>Единица измерения</t>
  </si>
  <si>
    <t>Реквизиты документа</t>
  </si>
  <si>
    <t>Конкурентные закупки</t>
  </si>
  <si>
    <t>закупка</t>
  </si>
  <si>
    <t>Торги</t>
  </si>
  <si>
    <t>конкурс</t>
  </si>
  <si>
    <t>аукцион</t>
  </si>
  <si>
    <t>запрос</t>
  </si>
  <si>
    <t>котировок</t>
  </si>
  <si>
    <t>предложений</t>
  </si>
  <si>
    <t>иное</t>
  </si>
  <si>
    <t>открытый конкурс</t>
  </si>
  <si>
    <t>закрытый конкурс</t>
  </si>
  <si>
    <t>открытый аукцион</t>
  </si>
  <si>
    <t>закрытый аукцион</t>
  </si>
  <si>
    <t>Дата закупки</t>
  </si>
  <si>
    <t>конкурс в электронной форме</t>
  </si>
  <si>
    <t>аукцион в электронной форме</t>
  </si>
  <si>
    <t>запрос котировок в электронной форме</t>
  </si>
  <si>
    <t>закрытый запрос котировок</t>
  </si>
  <si>
    <t>запрос предложений в электронной форме</t>
  </si>
  <si>
    <t>закрытый запрос предложений</t>
  </si>
  <si>
    <t>Иной способ, установленный положением о закупке</t>
  </si>
  <si>
    <t>единственный поставщик (исполнитель, подрядчик)</t>
  </si>
  <si>
    <t>Цена за единицу товара, работ, услуг (тыс. руб.)</t>
  </si>
  <si>
    <t>Количество (объем товаров, работ, услуг)</t>
  </si>
  <si>
    <t>Сумма закупки (товаров, работ, услуг) (тыс. руб.)</t>
  </si>
  <si>
    <t>Поставщик (подрядная организация)</t>
  </si>
  <si>
    <t>вода</t>
  </si>
  <si>
    <t>шт</t>
  </si>
  <si>
    <t>Услуги производственного назначения</t>
  </si>
  <si>
    <t>л</t>
  </si>
  <si>
    <t>Техническое обслуживание и текущий ремонт</t>
  </si>
  <si>
    <t>Электроэнергия</t>
  </si>
  <si>
    <t>Приобретение оборудования</t>
  </si>
  <si>
    <t>Лизинг</t>
  </si>
  <si>
    <t>Диагностика и экспертиза промышленной безопасности</t>
  </si>
  <si>
    <t>НИОКР</t>
  </si>
  <si>
    <t>Приобретение ГСМ</t>
  </si>
  <si>
    <t>Вспомогательные материалы</t>
  </si>
  <si>
    <t>услуги средст связи за пределами края</t>
  </si>
  <si>
    <t>ПАО "Ростелеком"</t>
  </si>
  <si>
    <t>№154/Б2 от 01.12.2011г.</t>
  </si>
  <si>
    <t>услуги междугородней связи</t>
  </si>
  <si>
    <t>№154 от 01.01.2007г.</t>
  </si>
  <si>
    <t>№10594/11 от 01.04.2011г.</t>
  </si>
  <si>
    <t>услуги доступа к сети Интернет</t>
  </si>
  <si>
    <t>ОАО "Водоканал Апшеронского района"</t>
  </si>
  <si>
    <t>№68 от 25.12.2017г.</t>
  </si>
  <si>
    <t>вывоз ТКО</t>
  </si>
  <si>
    <t>куб.м</t>
  </si>
  <si>
    <t>МП "Хадыженск"</t>
  </si>
  <si>
    <t>бензин</t>
  </si>
  <si>
    <t>ООО "Югинвестнефтегаз"</t>
  </si>
  <si>
    <t>газ сжиженный</t>
  </si>
  <si>
    <t>ООО "Кубаньстройинвест"</t>
  </si>
  <si>
    <t>единственный поставщик</t>
  </si>
  <si>
    <t>Неконкурентная</t>
  </si>
  <si>
    <t>Приложение № 10 к приказу ФАС Рооссии от 18.01.2019г. № 38/19</t>
  </si>
  <si>
    <t>тыс. кВт</t>
  </si>
  <si>
    <t>ОАО "НЭСК"</t>
  </si>
  <si>
    <t>№120 от 01.01.2018г.</t>
  </si>
  <si>
    <t>предрейсовый медосмотр водителей</t>
  </si>
  <si>
    <t>ИП Карташов Е.И.</t>
  </si>
  <si>
    <t>№192-18/05 от 14.12.2018г.</t>
  </si>
  <si>
    <t>ООО "Ларимед"</t>
  </si>
  <si>
    <t>№191-18/05 от 31.12.2018г.</t>
  </si>
  <si>
    <t>прием сточных вод</t>
  </si>
  <si>
    <t>услуги по транспортировке газа в транзитном потоке</t>
  </si>
  <si>
    <t>АО "Газпром газораспределение Краснодар"</t>
  </si>
  <si>
    <t>№ 01/10 от 01.12.2009г.</t>
  </si>
  <si>
    <t>субаренда газопровода</t>
  </si>
  <si>
    <t>№ 1884 от 01.01.2008г.</t>
  </si>
  <si>
    <t>ПАО "Сбербанк"</t>
  </si>
  <si>
    <t>№30303848 от 22.05.2013г.</t>
  </si>
  <si>
    <t>МП "Апшеронск"</t>
  </si>
  <si>
    <t>тыс. куб. м</t>
  </si>
  <si>
    <t>газ природный на собственные нужды</t>
  </si>
  <si>
    <t>газ природный на техпотери</t>
  </si>
  <si>
    <t>ООО "Газпром межрегионгаз Краснодар"</t>
  </si>
  <si>
    <t>№25-3-00050/19 от 28.12.2018г.</t>
  </si>
  <si>
    <t>№25-3-00006/19 от 28.12.2018г.</t>
  </si>
  <si>
    <t>услуги банка</t>
  </si>
  <si>
    <t>Страхование</t>
  </si>
  <si>
    <t>ФГУП "Почта России"</t>
  </si>
  <si>
    <t>почтовые услуги</t>
  </si>
  <si>
    <t>ООО "Мегафон Кавказ"</t>
  </si>
  <si>
    <t>Капитальный ремонт</t>
  </si>
  <si>
    <t>ИП Беляшев А.Н.</t>
  </si>
  <si>
    <t>чел.</t>
  </si>
  <si>
    <t>№б/н от 09.01.2019г.</t>
  </si>
  <si>
    <t>№77 от 09.01.2019г.</t>
  </si>
  <si>
    <t>ДТ Евро</t>
  </si>
  <si>
    <t>тыс.куб. м</t>
  </si>
  <si>
    <t>маш.час</t>
  </si>
  <si>
    <t>ИП Макеев М.Н.</t>
  </si>
  <si>
    <t>№ 155/18 от 12.11.2018г.</t>
  </si>
  <si>
    <t>информационное обслуживание СПС "Консультант"</t>
  </si>
  <si>
    <t>ООО "Фактор Плюс"</t>
  </si>
  <si>
    <t>№ 177/1178 от 01.01.2019г.</t>
  </si>
  <si>
    <t>информационное обслуживание ИСС "Техэксперт:Охрана труда"</t>
  </si>
  <si>
    <t>ПАО "Роснефть"</t>
  </si>
  <si>
    <t>услуги спецтехники</t>
  </si>
  <si>
    <t>маска сварщика</t>
  </si>
  <si>
    <t>ИП Тахмазян С.С.</t>
  </si>
  <si>
    <t>товарный чек б/н от 03.06.2019г.</t>
  </si>
  <si>
    <t>глушитель</t>
  </si>
  <si>
    <t>хомут глушителя</t>
  </si>
  <si>
    <t>ИП Депельян С.Н.</t>
  </si>
  <si>
    <t>товарный чек № 42 от 03.06.2019г.</t>
  </si>
  <si>
    <t>зубило</t>
  </si>
  <si>
    <t>товарный чек б/н от 16.05.2019г.</t>
  </si>
  <si>
    <t>пленка 80</t>
  </si>
  <si>
    <t>лента</t>
  </si>
  <si>
    <t>маркер</t>
  </si>
  <si>
    <t>маркер перманентный</t>
  </si>
  <si>
    <t>перчатки</t>
  </si>
  <si>
    <t>диск 125*1</t>
  </si>
  <si>
    <t>респиратор</t>
  </si>
  <si>
    <t>ИП Дмитриенко М.Ю.</t>
  </si>
  <si>
    <t>переходник</t>
  </si>
  <si>
    <t>провод 3*2,5</t>
  </si>
  <si>
    <t>м</t>
  </si>
  <si>
    <t>ИП Лила М.В.</t>
  </si>
  <si>
    <t>товарный чек №1375 от 05.06.2019г.</t>
  </si>
  <si>
    <t>провод 3*1,5</t>
  </si>
  <si>
    <t>гофротруба 25</t>
  </si>
  <si>
    <t>пила по металлу</t>
  </si>
  <si>
    <t>ИП Гладков А.В.</t>
  </si>
  <si>
    <t>товарный чек №215 от 06.06.2019г.</t>
  </si>
  <si>
    <t>полотно по металлу</t>
  </si>
  <si>
    <t>батарейка ААА</t>
  </si>
  <si>
    <t>батарейка АА</t>
  </si>
  <si>
    <t>провод ВВГ 3*2,5</t>
  </si>
  <si>
    <t>бур 6*160</t>
  </si>
  <si>
    <t>подшипник ступицы УАЗ</t>
  </si>
  <si>
    <t>ИП Бочеев А.С</t>
  </si>
  <si>
    <t>товарный чек №801 от 04.06.2019г.</t>
  </si>
  <si>
    <t>сальник ступицы УАЗ</t>
  </si>
  <si>
    <t>колодки тормозные УАЗ</t>
  </si>
  <si>
    <t>ремень 402 д-1210</t>
  </si>
  <si>
    <t>корд тримерн.</t>
  </si>
  <si>
    <t>ИП Павлов Е.А.</t>
  </si>
  <si>
    <t>товарный чек №52 от 18.06.2019г.</t>
  </si>
  <si>
    <t>смазка редуктора</t>
  </si>
  <si>
    <t>стартер бензокосы</t>
  </si>
  <si>
    <t>товарный чек №8 от 19.06.2019г.</t>
  </si>
  <si>
    <t>храповик стартера</t>
  </si>
  <si>
    <t>собачки стартера</t>
  </si>
  <si>
    <t>шнур стартера</t>
  </si>
  <si>
    <t>транзистор кт 8016</t>
  </si>
  <si>
    <t>товарный чек №18061 от 18.06.2019г.</t>
  </si>
  <si>
    <t>транзистор пр 42 (кт 818)</t>
  </si>
  <si>
    <t>конденсатор 0,1*400В</t>
  </si>
  <si>
    <t>конденсатор 1*400В</t>
  </si>
  <si>
    <t>конденсатор 10*25В</t>
  </si>
  <si>
    <t>резистор 12 вт</t>
  </si>
  <si>
    <t>кабель АВВГЗ*2,5</t>
  </si>
  <si>
    <t>товарный чек №235 от 19.06.2019г.</t>
  </si>
  <si>
    <t>масло штиль</t>
  </si>
  <si>
    <t>очки защитные</t>
  </si>
  <si>
    <t>пакет для мусора 120</t>
  </si>
  <si>
    <t>пакет для мусора 60</t>
  </si>
  <si>
    <t>крестовина</t>
  </si>
  <si>
    <t>товарный чек №49 от 13.06.2019г.</t>
  </si>
  <si>
    <t>тонер НР-1005</t>
  </si>
  <si>
    <t>тонер НР-1010</t>
  </si>
  <si>
    <t>ИП Карасько А.В.</t>
  </si>
  <si>
    <t>товарный чек №96 от 03.06.2019г.</t>
  </si>
  <si>
    <t>товарный чек №1 от 20.06.2019г.</t>
  </si>
  <si>
    <t>17.06.2019</t>
  </si>
  <si>
    <t>автоэмаль</t>
  </si>
  <si>
    <t>ИП Сысолина А.И.</t>
  </si>
  <si>
    <t xml:space="preserve">товарный чек б/н от 17.06.2019г. </t>
  </si>
  <si>
    <t>26.06.2019</t>
  </si>
  <si>
    <t>фанера 12</t>
  </si>
  <si>
    <t>товарный чек №257 от 26.06.2019г.</t>
  </si>
  <si>
    <t>песок строительный</t>
  </si>
  <si>
    <t>м3</t>
  </si>
  <si>
    <t>товарный чек №258 от 26.06.2019г.</t>
  </si>
  <si>
    <t>гравий (мелкий)</t>
  </si>
  <si>
    <t xml:space="preserve">гравий </t>
  </si>
  <si>
    <t>ИП Васильченко Е.Н.</t>
  </si>
  <si>
    <t>товарный чек №94 от 26.06.2019г.</t>
  </si>
  <si>
    <t>27.06.2019</t>
  </si>
  <si>
    <t>регистратор 70мм</t>
  </si>
  <si>
    <t>регистратор 50 мм</t>
  </si>
  <si>
    <t>ИП Чебан О.Т.</t>
  </si>
  <si>
    <t>товарный чек №261 от 27.06.2019г.</t>
  </si>
  <si>
    <t>корректор</t>
  </si>
  <si>
    <t>накопитель</t>
  </si>
  <si>
    <t>24.06.2019</t>
  </si>
  <si>
    <t>перчатки резиновые</t>
  </si>
  <si>
    <t>ИП Стычинская Н.Н.</t>
  </si>
  <si>
    <t>товарный чек №1 от 24.06.2019г.</t>
  </si>
  <si>
    <t>разветлитель USB 2.0</t>
  </si>
  <si>
    <t>ООО "Элти"</t>
  </si>
  <si>
    <t>товарный чек №25 от 26.06.2019г.</t>
  </si>
  <si>
    <t>28.06.2019</t>
  </si>
  <si>
    <t>коврики салона Форд</t>
  </si>
  <si>
    <t>к/т</t>
  </si>
  <si>
    <t>товарный чек №894 от 28.06.2019г.</t>
  </si>
  <si>
    <t>05.06.2019</t>
  </si>
  <si>
    <t>ИП Челикян С.С.</t>
  </si>
  <si>
    <t>тройник 32/45</t>
  </si>
  <si>
    <t>манжет 50/40</t>
  </si>
  <si>
    <t>отвод д40/45 кан.</t>
  </si>
  <si>
    <t>скоба якорная для крепления труб</t>
  </si>
  <si>
    <t>термометр с погружн. Гильз. 63/50</t>
  </si>
  <si>
    <t>лента монтажная перфарир.</t>
  </si>
  <si>
    <t>удлинитель 1 д.40</t>
  </si>
  <si>
    <t>заглушка 3/4</t>
  </si>
  <si>
    <t>удлинитель 1/2 под ключ 3 см</t>
  </si>
  <si>
    <t>американка 1/2</t>
  </si>
  <si>
    <t>уголок 1</t>
  </si>
  <si>
    <t>лен коса</t>
  </si>
  <si>
    <t>паста UNIPAK</t>
  </si>
  <si>
    <t>манометр 6 бар</t>
  </si>
  <si>
    <t>удлинитель 1/2 100 мм</t>
  </si>
  <si>
    <t>муфта 1/2 3/4</t>
  </si>
  <si>
    <t>тройник 3/4-1/2-3/4</t>
  </si>
  <si>
    <t>футорка 1/2-1/4</t>
  </si>
  <si>
    <t>пресс-угол 20*20</t>
  </si>
  <si>
    <t>труба 40</t>
  </si>
  <si>
    <t>отвод д50</t>
  </si>
  <si>
    <t>кронштейн плоский</t>
  </si>
  <si>
    <t>пар</t>
  </si>
  <si>
    <t>дюбель</t>
  </si>
  <si>
    <t>саморез по дереву 3,5*55</t>
  </si>
  <si>
    <t>пресс соедин. 20*3/4</t>
  </si>
  <si>
    <t>кран шар.</t>
  </si>
  <si>
    <t>тройник комб. 20*1/2</t>
  </si>
  <si>
    <t>угол комбинир. 20-1/2</t>
  </si>
  <si>
    <t>муфта d 20</t>
  </si>
  <si>
    <t>уголок 1/2</t>
  </si>
  <si>
    <t>соединение 16*1/2н</t>
  </si>
  <si>
    <t>труба д16</t>
  </si>
  <si>
    <t>пог.м</t>
  </si>
  <si>
    <t>подводка воды 60 см</t>
  </si>
  <si>
    <t>товарный чек №3164 от 02.06.2019г.</t>
  </si>
  <si>
    <t>шланг 3/4</t>
  </si>
  <si>
    <t>уголок 16-1/2</t>
  </si>
  <si>
    <t>нипель НН 3/4</t>
  </si>
  <si>
    <t>муфта д20</t>
  </si>
  <si>
    <t>муфта д32</t>
  </si>
  <si>
    <t>муфта д32-25</t>
  </si>
  <si>
    <t>муфта комб. нар. 20*1/2 бел</t>
  </si>
  <si>
    <t>отвод д90*20</t>
  </si>
  <si>
    <t>отвод д90*32</t>
  </si>
  <si>
    <t>переход д32</t>
  </si>
  <si>
    <t>штуцер быстросьемный</t>
  </si>
  <si>
    <t>труба 20*20</t>
  </si>
  <si>
    <t>тройник 20</t>
  </si>
  <si>
    <t>отвод 110*90</t>
  </si>
  <si>
    <t>отвод 110*45</t>
  </si>
  <si>
    <t>отвод 110*15</t>
  </si>
  <si>
    <t>тройник 50 90</t>
  </si>
  <si>
    <t>труба 50</t>
  </si>
  <si>
    <t>нипель межсекц.</t>
  </si>
  <si>
    <t>манжет 40/20</t>
  </si>
  <si>
    <t>прокладка меж. секц.</t>
  </si>
  <si>
    <t>заглушка 40</t>
  </si>
  <si>
    <t>пресс соед. 26*3/4в</t>
  </si>
  <si>
    <t xml:space="preserve">муфта 1/2   </t>
  </si>
  <si>
    <t>тройник 40/45</t>
  </si>
  <si>
    <t>манжет 40/32</t>
  </si>
  <si>
    <t>труба 32 мм</t>
  </si>
  <si>
    <t>манжет 50/20</t>
  </si>
  <si>
    <t>заглушка 50</t>
  </si>
  <si>
    <t>отвод д 32</t>
  </si>
  <si>
    <t>энергофлекс 35*9</t>
  </si>
  <si>
    <t>энергофлекс 54*9</t>
  </si>
  <si>
    <t>хомут стойка д40</t>
  </si>
  <si>
    <t>пресс-угол 16*16</t>
  </si>
  <si>
    <t>тройник 110*90</t>
  </si>
  <si>
    <t>труба д110</t>
  </si>
  <si>
    <t>труба д40</t>
  </si>
  <si>
    <t>труба д50</t>
  </si>
  <si>
    <t>труба 32-3</t>
  </si>
  <si>
    <t>переход д50* д40</t>
  </si>
  <si>
    <t>заглушка 1/2</t>
  </si>
  <si>
    <t>нить</t>
  </si>
  <si>
    <t>заглушка 32</t>
  </si>
  <si>
    <t>трап 50 гориз нерж</t>
  </si>
  <si>
    <t>скотч</t>
  </si>
  <si>
    <t>заглушка 110</t>
  </si>
  <si>
    <t>провод ПВС 3*1,5 белый</t>
  </si>
  <si>
    <t>гофротруба 16</t>
  </si>
  <si>
    <t>изоляционная лента 19мм цветн. (0,15*19*20)</t>
  </si>
  <si>
    <t>наконечник</t>
  </si>
  <si>
    <t>пресс тройник 16*2</t>
  </si>
  <si>
    <t>нипель 1/2, 3/4</t>
  </si>
  <si>
    <t>удлинитель 3/4 д20,15</t>
  </si>
  <si>
    <t>пресс тройник 16*12</t>
  </si>
  <si>
    <t>отвод д50*90</t>
  </si>
  <si>
    <t>отвод д50*45</t>
  </si>
  <si>
    <t>отвод д50*15</t>
  </si>
  <si>
    <t>тройник д50 пэ</t>
  </si>
  <si>
    <t>переход 110*50</t>
  </si>
  <si>
    <t>отвод д40</t>
  </si>
  <si>
    <t>переход д50*д40</t>
  </si>
  <si>
    <t>товарный чек №1365 от 04.06.2019г.</t>
  </si>
  <si>
    <t>04.06.2019</t>
  </si>
  <si>
    <t>труба PN-20 д32</t>
  </si>
  <si>
    <t>И.П. Челикян С.С.</t>
  </si>
  <si>
    <t>товарный чек №3232 от 31.05.2019г.</t>
  </si>
  <si>
    <r>
      <t xml:space="preserve">Информация о способах приобретения, стоимости и объемах товаров, необходимых для оказания услуг по
транспортировке газа по трубопроводам ОАО "Апшеронскрайгаз" за </t>
    </r>
    <r>
      <rPr>
        <b/>
        <sz val="11"/>
        <color theme="1"/>
        <rFont val="Calibri"/>
        <family val="2"/>
        <charset val="204"/>
        <scheme val="minor"/>
      </rPr>
      <t>июнь</t>
    </r>
    <r>
      <rPr>
        <sz val="11"/>
        <color theme="1"/>
        <rFont val="Calibri"/>
        <family val="2"/>
        <charset val="204"/>
        <scheme val="minor"/>
      </rPr>
      <t xml:space="preserve"> 2019 года
</t>
    </r>
  </si>
  <si>
    <t>конверты</t>
  </si>
  <si>
    <t>товарный чек № б/н от 28.06.2019г.</t>
  </si>
  <si>
    <t>кас. чек от 24.06.2019г.</t>
  </si>
  <si>
    <t>ООО "Газпромнефть-Центр"</t>
  </si>
  <si>
    <t>кас. чек от 19.06.2019г.</t>
  </si>
  <si>
    <t>кас. чек от 26.06.2019г.</t>
  </si>
  <si>
    <t>ОСАГО ТС Hyundai Elantra</t>
  </si>
  <si>
    <t>СПАО "Ресо-Гарантия"</t>
  </si>
  <si>
    <t>№ 000018 от 28.06.2019г.</t>
  </si>
  <si>
    <t>экран настенно-потолочный</t>
  </si>
  <si>
    <t>ООО "Юлплейс"</t>
  </si>
  <si>
    <t>№ 59283234 от 03.06.2019г.</t>
  </si>
  <si>
    <t>операционная система для ПК Windows 10</t>
  </si>
  <si>
    <t>№ 59284441 от 03.06.2019г.</t>
  </si>
  <si>
    <t>корпус Winarb черный</t>
  </si>
  <si>
    <t>жесткий диск HDD 2 ТБ 3,5*7200 об/мин, 64МБ, SATA 6Г, бит/с</t>
  </si>
  <si>
    <t>мышь Smartbuy329</t>
  </si>
  <si>
    <t>монитор Philips 203V5LSB26</t>
  </si>
  <si>
    <t>процессор AMD</t>
  </si>
  <si>
    <t>клавиатура</t>
  </si>
  <si>
    <t>материнская плата</t>
  </si>
  <si>
    <t>программное обеспечение 32/64</t>
  </si>
  <si>
    <t>сетевой фильтр</t>
  </si>
  <si>
    <t>картридж</t>
  </si>
  <si>
    <t>коммутатор TP-Link</t>
  </si>
  <si>
    <t>модуль памяти DIMM DDR3</t>
  </si>
  <si>
    <t>лицензия на право использования "1С: Предприятие" 12 месяцев</t>
  </si>
  <si>
    <t>№ 217 от 03.06.2019г.</t>
  </si>
  <si>
    <t>№ 205 от 28.05.2019г.</t>
  </si>
  <si>
    <t>ремонт газоанализатора "Родос 05"</t>
  </si>
  <si>
    <t>ООО "НПФ "РОДОС"</t>
  </si>
  <si>
    <t>№ 14/06/2019 от 14.06.2019г.</t>
  </si>
  <si>
    <t>техническое освидетельствование и проведение поверки средств измерения</t>
  </si>
  <si>
    <t>ОАО "Пятигорский завод "Импульс"</t>
  </si>
  <si>
    <t>№154-У/38 от 03.06.2019г.</t>
  </si>
  <si>
    <t>обучение электротехнического и электротехнологического персонала</t>
  </si>
  <si>
    <t>ООО Учебно-курсовой комбинат "Майкопский"</t>
  </si>
  <si>
    <t>№ 419 от 18.06.2019г.</t>
  </si>
  <si>
    <t>ацетилен</t>
  </si>
  <si>
    <t>кислород</t>
  </si>
  <si>
    <t>кг</t>
  </si>
  <si>
    <t>ООО "Провизия"</t>
  </si>
  <si>
    <t>№ 42 от 30.05.2019г.</t>
  </si>
  <si>
    <t>утилизация оргтехники</t>
  </si>
  <si>
    <t>ООО "Утилизирующая компания "Ферратек"</t>
  </si>
  <si>
    <t>№ 1 от 10.06.2019г.</t>
  </si>
  <si>
    <t>предаттестационная подготовка специалистов</t>
  </si>
  <si>
    <t>№ 405 от 14.06.2019г.</t>
  </si>
  <si>
    <t>батарея</t>
  </si>
  <si>
    <t>№ 059243755 от 28.05.2019г.</t>
  </si>
  <si>
    <t>вал промежуточный КПП УАЗ</t>
  </si>
  <si>
    <t>ООО "Автомобилист"</t>
  </si>
  <si>
    <t>№4 от 03.06.2019г.</t>
  </si>
  <si>
    <t>рычаг стеклоочистителя Форд задний с щеткой</t>
  </si>
  <si>
    <t>ИП Давьялов В.Б.</t>
  </si>
  <si>
    <t>№ 109 от 04.06.2019г.</t>
  </si>
  <si>
    <t>лента Литкор всесезонная</t>
  </si>
  <si>
    <t>№А-33 от 04.06.2019г.</t>
  </si>
  <si>
    <t>переподключение водопроводного ввода диаметром 150мм материал сталь по адресу: г.Хадыженск, ул. Кирова, 97</t>
  </si>
  <si>
    <t>№ 36-Пр от 30.05.2019г.</t>
  </si>
  <si>
    <t>технологическое присоединение к центральной системе холодного водоснабжения</t>
  </si>
  <si>
    <t>№ 33-ТУ от 31.05.2019г.</t>
  </si>
  <si>
    <t>технологическое отсоединение 2-х водопроводных вводов</t>
  </si>
  <si>
    <t>№ 34-Пр от 30.05.2019г.</t>
  </si>
  <si>
    <t>разработка проекта водоснабжения, расчет баланса водоснабжения</t>
  </si>
  <si>
    <t>услуги спецтехники для проведения диагностики газопроводов</t>
  </si>
  <si>
    <t>№84-19/05 от 26.06.2019г.</t>
  </si>
  <si>
    <t>№77-19/05 от 31.05.2019г.</t>
  </si>
  <si>
    <t>ФБУ "Краснодарский ЦСМ"</t>
  </si>
  <si>
    <t>поверка средств измерения</t>
  </si>
  <si>
    <t>№42-2544 от 01.04.2019г.</t>
  </si>
  <si>
    <t>товарный чек № б/н от 21.06.2019г.</t>
  </si>
  <si>
    <t>товарный чек № б/н от 18.06.2019г.</t>
  </si>
  <si>
    <t>ИП Мовчан Ю.А.</t>
  </si>
  <si>
    <t>№8 от 20.05.2019г.</t>
  </si>
  <si>
    <t>подготовка комплекта документов для проведения торгов</t>
  </si>
  <si>
    <t>обучение</t>
  </si>
  <si>
    <t>ФГБОУ ВО "КУБ ГТУ"</t>
  </si>
  <si>
    <t>№ 18-НМ-078</t>
  </si>
  <si>
    <t>ИП Щербина</t>
  </si>
  <si>
    <t>кассовый чек от 03.06.2019г.</t>
  </si>
  <si>
    <t>кассовый чек от 19.06.2019г.</t>
  </si>
  <si>
    <t>кас. чек от 11.06.2019г.</t>
  </si>
  <si>
    <t>ООО "С-Газ"</t>
  </si>
  <si>
    <t>куб. м</t>
  </si>
  <si>
    <t>комплект клавиатура, мышь, мини-приемник беспроводной</t>
  </si>
  <si>
    <t>кассовый чек б/н от 28.06.2019г.</t>
  </si>
  <si>
    <t>смазка силиконовая</t>
  </si>
  <si>
    <t>лампочка фарная</t>
  </si>
  <si>
    <t>глушитель 53</t>
  </si>
  <si>
    <t>товарный чек № 42 от 05.06.2019г.</t>
  </si>
  <si>
    <t>№60-19/05 от 01.06.2019г.</t>
  </si>
  <si>
    <t>№61-19/05 от 15.06.2019г.</t>
  </si>
  <si>
    <t>№23 от 01.06.2019г.</t>
  </si>
  <si>
    <t>№8 от 03.06.2019г.</t>
  </si>
  <si>
    <t>периодический медосмотр</t>
  </si>
  <si>
    <t>МУЗ "ЦРБ Апшеронского района"</t>
  </si>
  <si>
    <t>№ 171 от 06.06.2019г.</t>
  </si>
  <si>
    <t>№ 35-Пр от 30.05.2019г.</t>
  </si>
  <si>
    <t>№ 175 от 06.06.2019г.</t>
  </si>
  <si>
    <t>лицензия на право использования "ESET:NOD32" 12 месяцев (42 ПК)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</si>
</sst>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#,##0.00000"/>
    <numFmt numFmtId="166" formatCode="#,##0.0000"/>
    <numFmt numFmtId="167" formatCode="#,##0.000000"/>
    <numFmt numFmtId="168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4" fillId="0" borderId="0" xfId="0" applyFont="1"/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0" borderId="14" xfId="0" applyFont="1" applyBorder="1" applyAlignment="1">
      <alignment horizontal="right" vertical="center" wrapText="1"/>
    </xf>
    <xf numFmtId="0" fontId="3" fillId="2" borderId="14" xfId="0" applyFont="1" applyFill="1" applyBorder="1" applyAlignment="1">
      <alignment horizontal="left" vertical="center" wrapText="1" indent="1"/>
    </xf>
    <xf numFmtId="0" fontId="3" fillId="2" borderId="14" xfId="0" applyFont="1" applyFill="1" applyBorder="1" applyAlignment="1">
      <alignment horizontal="left" vertical="center" wrapText="1" indent="2"/>
    </xf>
    <xf numFmtId="0" fontId="3" fillId="2" borderId="1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 indent="1"/>
    </xf>
    <xf numFmtId="0" fontId="4" fillId="0" borderId="13" xfId="0" applyFont="1" applyBorder="1"/>
    <xf numFmtId="0" fontId="0" fillId="0" borderId="13" xfId="0" applyBorder="1" applyAlignment="1">
      <alignment horizontal="center"/>
    </xf>
    <xf numFmtId="0" fontId="0" fillId="0" borderId="13" xfId="0" applyBorder="1" applyAlignment="1">
      <alignment vertical="top" wrapText="1"/>
    </xf>
    <xf numFmtId="164" fontId="0" fillId="0" borderId="13" xfId="0" applyNumberFormat="1" applyBorder="1" applyAlignment="1">
      <alignment vertical="top"/>
    </xf>
    <xf numFmtId="14" fontId="4" fillId="0" borderId="13" xfId="0" applyNumberFormat="1" applyFont="1" applyBorder="1"/>
    <xf numFmtId="14" fontId="5" fillId="0" borderId="13" xfId="0" applyNumberFormat="1" applyFont="1" applyBorder="1" applyAlignment="1">
      <alignment horizontal="right" wrapText="1"/>
    </xf>
    <xf numFmtId="0" fontId="3" fillId="2" borderId="13" xfId="0" applyFont="1" applyFill="1" applyBorder="1" applyAlignment="1">
      <alignment horizontal="left" wrapText="1"/>
    </xf>
    <xf numFmtId="49" fontId="4" fillId="0" borderId="13" xfId="0" applyNumberFormat="1" applyFont="1" applyBorder="1" applyAlignment="1">
      <alignment horizontal="right"/>
    </xf>
    <xf numFmtId="0" fontId="4" fillId="0" borderId="13" xfId="0" applyFont="1" applyBorder="1" applyAlignment="1">
      <alignment horizontal="center"/>
    </xf>
    <xf numFmtId="0" fontId="4" fillId="0" borderId="13" xfId="0" applyFont="1" applyBorder="1" applyAlignment="1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165" fontId="0" fillId="0" borderId="13" xfId="0" applyNumberFormat="1" applyBorder="1" applyAlignment="1">
      <alignment vertical="top"/>
    </xf>
    <xf numFmtId="0" fontId="0" fillId="0" borderId="13" xfId="0" applyBorder="1" applyAlignment="1">
      <alignment horizontal="center" vertical="top"/>
    </xf>
    <xf numFmtId="1" fontId="0" fillId="0" borderId="13" xfId="0" applyNumberFormat="1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0" xfId="0" applyAlignment="1">
      <alignment vertical="top"/>
    </xf>
    <xf numFmtId="0" fontId="3" fillId="2" borderId="14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right" vertical="top" wrapText="1"/>
    </xf>
    <xf numFmtId="0" fontId="6" fillId="2" borderId="13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vertical="top" wrapText="1"/>
    </xf>
    <xf numFmtId="0" fontId="0" fillId="0" borderId="13" xfId="0" applyBorder="1" applyAlignment="1">
      <alignment horizontal="center" vertical="top" wrapText="1"/>
    </xf>
    <xf numFmtId="168" fontId="0" fillId="0" borderId="13" xfId="0" applyNumberFormat="1" applyBorder="1" applyAlignment="1">
      <alignment vertical="top"/>
    </xf>
    <xf numFmtId="166" fontId="0" fillId="0" borderId="13" xfId="0" applyNumberFormat="1" applyBorder="1" applyAlignment="1">
      <alignment vertical="top"/>
    </xf>
    <xf numFmtId="0" fontId="0" fillId="0" borderId="13" xfId="0" applyFill="1" applyBorder="1" applyAlignment="1">
      <alignment vertical="top" wrapText="1"/>
    </xf>
    <xf numFmtId="0" fontId="4" fillId="3" borderId="13" xfId="0" applyFont="1" applyFill="1" applyBorder="1"/>
    <xf numFmtId="0" fontId="3" fillId="3" borderId="13" xfId="0" applyFont="1" applyFill="1" applyBorder="1" applyAlignment="1">
      <alignment horizontal="left" vertical="center" wrapText="1" indent="1"/>
    </xf>
    <xf numFmtId="0" fontId="0" fillId="3" borderId="13" xfId="0" applyFill="1" applyBorder="1"/>
    <xf numFmtId="4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horizontal="center" vertical="top"/>
    </xf>
    <xf numFmtId="1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0" borderId="13" xfId="0" applyFill="1" applyBorder="1" applyAlignment="1">
      <alignment vertical="top"/>
    </xf>
    <xf numFmtId="165" fontId="0" fillId="0" borderId="13" xfId="0" applyNumberFormat="1" applyFill="1" applyBorder="1" applyAlignment="1">
      <alignment vertical="top"/>
    </xf>
    <xf numFmtId="0" fontId="0" fillId="0" borderId="13" xfId="0" applyFill="1" applyBorder="1" applyAlignment="1">
      <alignment horizontal="center" vertical="top"/>
    </xf>
    <xf numFmtId="1" fontId="0" fillId="0" borderId="13" xfId="0" applyNumberFormat="1" applyFill="1" applyBorder="1" applyAlignment="1">
      <alignment vertical="top"/>
    </xf>
    <xf numFmtId="0" fontId="4" fillId="3" borderId="13" xfId="0" applyFont="1" applyFill="1" applyBorder="1" applyAlignment="1"/>
    <xf numFmtId="0" fontId="3" fillId="3" borderId="13" xfId="0" applyFont="1" applyFill="1" applyBorder="1" applyAlignment="1">
      <alignment horizontal="left" wrapText="1"/>
    </xf>
    <xf numFmtId="0" fontId="0" fillId="3" borderId="13" xfId="0" applyFill="1" applyBorder="1" applyAlignment="1"/>
    <xf numFmtId="0" fontId="1" fillId="3" borderId="13" xfId="0" applyFont="1" applyFill="1" applyBorder="1" applyAlignment="1">
      <alignment horizontal="center" vertical="top" wrapText="1"/>
    </xf>
    <xf numFmtId="165" fontId="0" fillId="3" borderId="13" xfId="0" applyNumberFormat="1" applyFill="1" applyBorder="1" applyAlignment="1">
      <alignment vertical="top"/>
    </xf>
    <xf numFmtId="166" fontId="0" fillId="3" borderId="13" xfId="0" applyNumberFormat="1" applyFill="1" applyBorder="1" applyAlignment="1">
      <alignment vertical="top"/>
    </xf>
    <xf numFmtId="167" fontId="0" fillId="3" borderId="13" xfId="0" applyNumberFormat="1" applyFill="1" applyBorder="1" applyAlignment="1">
      <alignment vertical="top"/>
    </xf>
    <xf numFmtId="0" fontId="0" fillId="0" borderId="13" xfId="0" applyFill="1" applyBorder="1" applyAlignment="1">
      <alignment horizontal="center"/>
    </xf>
    <xf numFmtId="0" fontId="8" fillId="2" borderId="13" xfId="0" applyFont="1" applyFill="1" applyBorder="1" applyAlignment="1">
      <alignment horizontal="left" vertical="top" wrapText="1"/>
    </xf>
    <xf numFmtId="165" fontId="0" fillId="0" borderId="13" xfId="0" applyNumberFormat="1" applyFont="1" applyBorder="1" applyAlignment="1">
      <alignment vertical="top"/>
    </xf>
    <xf numFmtId="164" fontId="6" fillId="2" borderId="13" xfId="0" applyNumberFormat="1" applyFont="1" applyFill="1" applyBorder="1" applyAlignment="1">
      <alignment horizontal="right" vertical="top" wrapText="1"/>
    </xf>
    <xf numFmtId="0" fontId="3" fillId="0" borderId="14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center" vertical="top"/>
    </xf>
    <xf numFmtId="0" fontId="4" fillId="0" borderId="13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left" wrapText="1" indent="1"/>
    </xf>
    <xf numFmtId="0" fontId="1" fillId="3" borderId="13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vertical="top"/>
    </xf>
    <xf numFmtId="0" fontId="0" fillId="0" borderId="13" xfId="0" applyNumberFormat="1" applyBorder="1" applyAlignment="1">
      <alignment vertical="top"/>
    </xf>
    <xf numFmtId="0" fontId="0" fillId="4" borderId="13" xfId="0" applyFill="1" applyBorder="1" applyAlignment="1">
      <alignment vertical="top" wrapText="1"/>
    </xf>
    <xf numFmtId="165" fontId="0" fillId="4" borderId="13" xfId="0" applyNumberFormat="1" applyFill="1" applyBorder="1" applyAlignment="1">
      <alignment vertical="top"/>
    </xf>
    <xf numFmtId="0" fontId="0" fillId="4" borderId="13" xfId="0" applyFont="1" applyFill="1" applyBorder="1" applyAlignment="1">
      <alignment vertical="top" wrapText="1"/>
    </xf>
    <xf numFmtId="0" fontId="0" fillId="4" borderId="13" xfId="0" applyFill="1" applyBorder="1" applyAlignment="1">
      <alignment vertical="top"/>
    </xf>
    <xf numFmtId="0" fontId="0" fillId="0" borderId="0" xfId="0" applyFill="1"/>
    <xf numFmtId="14" fontId="4" fillId="0" borderId="13" xfId="0" applyNumberFormat="1" applyFont="1" applyFill="1" applyBorder="1" applyAlignment="1"/>
    <xf numFmtId="0" fontId="10" fillId="0" borderId="13" xfId="0" applyFont="1" applyFill="1" applyBorder="1" applyAlignment="1">
      <alignment horizontal="left" vertical="top" wrapText="1"/>
    </xf>
    <xf numFmtId="165" fontId="0" fillId="0" borderId="13" xfId="0" applyNumberFormat="1" applyBorder="1" applyAlignment="1">
      <alignment horizontal="right" vertical="top"/>
    </xf>
    <xf numFmtId="1" fontId="0" fillId="0" borderId="13" xfId="0" applyNumberFormat="1" applyFill="1" applyBorder="1" applyAlignment="1">
      <alignment horizontal="center"/>
    </xf>
    <xf numFmtId="0" fontId="8" fillId="2" borderId="13" xfId="0" applyFont="1" applyFill="1" applyBorder="1" applyAlignment="1">
      <alignment horizontal="right" vertical="top" wrapText="1"/>
    </xf>
    <xf numFmtId="0" fontId="3" fillId="2" borderId="13" xfId="0" applyFont="1" applyFill="1" applyBorder="1" applyAlignment="1">
      <alignment horizontal="center" wrapText="1"/>
    </xf>
    <xf numFmtId="2" fontId="0" fillId="0" borderId="13" xfId="0" applyNumberForma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84"/>
  <sheetViews>
    <sheetView tabSelected="1" topLeftCell="A255" zoomScale="120" zoomScaleNormal="120" workbookViewId="0">
      <selection activeCell="H213" sqref="H213"/>
    </sheetView>
  </sheetViews>
  <sheetFormatPr defaultRowHeight="15" x14ac:dyDescent="0.25"/>
  <cols>
    <col min="1" max="1" width="10.85546875" style="20" bestFit="1" customWidth="1"/>
    <col min="2" max="2" width="9.140625" style="1"/>
    <col min="3" max="4" width="4" customWidth="1"/>
    <col min="5" max="5" width="3.28515625" customWidth="1"/>
    <col min="6" max="6" width="3.5703125" customWidth="1"/>
    <col min="7" max="7" width="3.42578125" customWidth="1"/>
    <col min="8" max="8" width="4" customWidth="1"/>
    <col min="9" max="9" width="4.7109375" customWidth="1"/>
    <col min="10" max="10" width="4" customWidth="1"/>
    <col min="11" max="11" width="5.42578125" customWidth="1"/>
    <col min="12" max="12" width="3.7109375" customWidth="1"/>
    <col min="14" max="14" width="17.85546875" customWidth="1"/>
    <col min="15" max="15" width="12.5703125" customWidth="1"/>
    <col min="16" max="16" width="27.5703125" style="26" customWidth="1"/>
    <col min="17" max="17" width="13.28515625" style="26" customWidth="1"/>
    <col min="18" max="19" width="9.140625" style="26"/>
    <col min="20" max="20" width="10.7109375" style="26" customWidth="1"/>
    <col min="21" max="21" width="27.5703125" style="26" customWidth="1"/>
    <col min="22" max="22" width="36" style="26" customWidth="1"/>
  </cols>
  <sheetData>
    <row r="1" spans="1:22" ht="27" customHeight="1" x14ac:dyDescent="0.25">
      <c r="T1" s="97" t="s">
        <v>61</v>
      </c>
      <c r="U1" s="97"/>
      <c r="V1" s="97"/>
    </row>
    <row r="2" spans="1:22" ht="31.5" customHeight="1" x14ac:dyDescent="0.25">
      <c r="A2" s="98" t="s">
        <v>309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</row>
    <row r="3" spans="1:22" ht="15.75" thickBot="1" x14ac:dyDescent="0.3"/>
    <row r="4" spans="1:22" ht="46.5" customHeight="1" thickBot="1" x14ac:dyDescent="0.3">
      <c r="A4" s="100" t="s">
        <v>0</v>
      </c>
      <c r="B4" s="94" t="s">
        <v>18</v>
      </c>
      <c r="C4" s="82" t="s">
        <v>1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76" t="s">
        <v>2</v>
      </c>
      <c r="Q4" s="79" t="s">
        <v>27</v>
      </c>
      <c r="R4" s="79" t="s">
        <v>3</v>
      </c>
      <c r="S4" s="79" t="s">
        <v>28</v>
      </c>
      <c r="T4" s="79" t="s">
        <v>29</v>
      </c>
      <c r="U4" s="79" t="s">
        <v>30</v>
      </c>
      <c r="V4" s="79" t="s">
        <v>4</v>
      </c>
    </row>
    <row r="5" spans="1:22" ht="24.75" customHeight="1" thickBot="1" x14ac:dyDescent="0.3">
      <c r="A5" s="101"/>
      <c r="B5" s="95"/>
      <c r="C5" s="82" t="s">
        <v>5</v>
      </c>
      <c r="D5" s="83"/>
      <c r="E5" s="83"/>
      <c r="F5" s="83"/>
      <c r="G5" s="83"/>
      <c r="H5" s="83"/>
      <c r="I5" s="83"/>
      <c r="J5" s="83"/>
      <c r="K5" s="83"/>
      <c r="L5" s="83"/>
      <c r="M5" s="84"/>
      <c r="N5" s="85" t="s">
        <v>60</v>
      </c>
      <c r="O5" s="86"/>
      <c r="P5" s="77"/>
      <c r="Q5" s="80"/>
      <c r="R5" s="80"/>
      <c r="S5" s="80"/>
      <c r="T5" s="80"/>
      <c r="U5" s="80"/>
      <c r="V5" s="80"/>
    </row>
    <row r="6" spans="1:22" ht="24.75" customHeight="1" thickBot="1" x14ac:dyDescent="0.3">
      <c r="A6" s="101"/>
      <c r="B6" s="95"/>
      <c r="C6" s="82" t="s">
        <v>7</v>
      </c>
      <c r="D6" s="83"/>
      <c r="E6" s="83"/>
      <c r="F6" s="83"/>
      <c r="G6" s="83"/>
      <c r="H6" s="83"/>
      <c r="I6" s="83"/>
      <c r="J6" s="83"/>
      <c r="K6" s="83"/>
      <c r="L6" s="84"/>
      <c r="M6" s="91" t="s">
        <v>25</v>
      </c>
      <c r="N6" s="87" t="s">
        <v>6</v>
      </c>
      <c r="O6" s="88"/>
      <c r="P6" s="77"/>
      <c r="Q6" s="80"/>
      <c r="R6" s="80"/>
      <c r="S6" s="80"/>
      <c r="T6" s="80"/>
      <c r="U6" s="80"/>
      <c r="V6" s="80"/>
    </row>
    <row r="7" spans="1:22" ht="15.75" customHeight="1" x14ac:dyDescent="0.25">
      <c r="A7" s="101"/>
      <c r="B7" s="95"/>
      <c r="C7" s="85" t="s">
        <v>8</v>
      </c>
      <c r="D7" s="89"/>
      <c r="E7" s="86"/>
      <c r="F7" s="85" t="s">
        <v>9</v>
      </c>
      <c r="G7" s="89"/>
      <c r="H7" s="86"/>
      <c r="I7" s="85" t="s">
        <v>10</v>
      </c>
      <c r="J7" s="86"/>
      <c r="K7" s="85" t="s">
        <v>10</v>
      </c>
      <c r="L7" s="86"/>
      <c r="M7" s="92"/>
      <c r="N7" s="79" t="s">
        <v>26</v>
      </c>
      <c r="O7" s="79" t="s">
        <v>13</v>
      </c>
      <c r="P7" s="77"/>
      <c r="Q7" s="80"/>
      <c r="R7" s="80"/>
      <c r="S7" s="80"/>
      <c r="T7" s="80"/>
      <c r="U7" s="80"/>
      <c r="V7" s="80"/>
    </row>
    <row r="8" spans="1:22" ht="27" customHeight="1" thickBot="1" x14ac:dyDescent="0.3">
      <c r="A8" s="101"/>
      <c r="B8" s="95"/>
      <c r="C8" s="87"/>
      <c r="D8" s="90"/>
      <c r="E8" s="88"/>
      <c r="F8" s="87"/>
      <c r="G8" s="90"/>
      <c r="H8" s="88"/>
      <c r="I8" s="87" t="s">
        <v>11</v>
      </c>
      <c r="J8" s="88"/>
      <c r="K8" s="87" t="s">
        <v>12</v>
      </c>
      <c r="L8" s="88"/>
      <c r="M8" s="92"/>
      <c r="N8" s="80"/>
      <c r="O8" s="80"/>
      <c r="P8" s="77"/>
      <c r="Q8" s="80"/>
      <c r="R8" s="80"/>
      <c r="S8" s="80"/>
      <c r="T8" s="80"/>
      <c r="U8" s="80"/>
      <c r="V8" s="80"/>
    </row>
    <row r="9" spans="1:22" ht="24.75" customHeight="1" x14ac:dyDescent="0.25">
      <c r="A9" s="101"/>
      <c r="B9" s="95"/>
      <c r="C9" s="79" t="s">
        <v>14</v>
      </c>
      <c r="D9" s="79" t="s">
        <v>19</v>
      </c>
      <c r="E9" s="79" t="s">
        <v>15</v>
      </c>
      <c r="F9" s="79" t="s">
        <v>16</v>
      </c>
      <c r="G9" s="79" t="s">
        <v>20</v>
      </c>
      <c r="H9" s="79" t="s">
        <v>17</v>
      </c>
      <c r="I9" s="79" t="s">
        <v>21</v>
      </c>
      <c r="J9" s="79" t="s">
        <v>22</v>
      </c>
      <c r="K9" s="79" t="s">
        <v>23</v>
      </c>
      <c r="L9" s="79" t="s">
        <v>24</v>
      </c>
      <c r="M9" s="92"/>
      <c r="N9" s="80"/>
      <c r="O9" s="80"/>
      <c r="P9" s="77"/>
      <c r="Q9" s="80"/>
      <c r="R9" s="80"/>
      <c r="S9" s="80"/>
      <c r="T9" s="80"/>
      <c r="U9" s="80"/>
      <c r="V9" s="80"/>
    </row>
    <row r="10" spans="1:22" ht="186.75" customHeight="1" thickBot="1" x14ac:dyDescent="0.3">
      <c r="A10" s="102"/>
      <c r="B10" s="96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93"/>
      <c r="N10" s="81"/>
      <c r="O10" s="81"/>
      <c r="P10" s="78"/>
      <c r="Q10" s="81"/>
      <c r="R10" s="81"/>
      <c r="S10" s="81"/>
      <c r="T10" s="81"/>
      <c r="U10" s="81"/>
      <c r="V10" s="81"/>
    </row>
    <row r="11" spans="1:22" x14ac:dyDescent="0.25">
      <c r="A11" s="21">
        <v>1</v>
      </c>
      <c r="B11" s="5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7">
        <v>9</v>
      </c>
      <c r="J11" s="6">
        <v>10</v>
      </c>
      <c r="K11" s="7">
        <v>11</v>
      </c>
      <c r="L11" s="6">
        <v>12</v>
      </c>
      <c r="M11" s="8">
        <v>13</v>
      </c>
      <c r="N11" s="7">
        <v>14</v>
      </c>
      <c r="O11" s="7">
        <v>15</v>
      </c>
      <c r="P11" s="57">
        <v>16</v>
      </c>
      <c r="Q11" s="27">
        <v>17</v>
      </c>
      <c r="R11" s="27">
        <v>18</v>
      </c>
      <c r="S11" s="27">
        <v>19</v>
      </c>
      <c r="T11" s="27">
        <v>20</v>
      </c>
      <c r="U11" s="27">
        <v>21</v>
      </c>
      <c r="V11" s="27">
        <v>22</v>
      </c>
    </row>
    <row r="12" spans="1:22" x14ac:dyDescent="0.25">
      <c r="A12" s="11">
        <v>1</v>
      </c>
      <c r="B12" s="15">
        <v>43646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0" t="s">
        <v>59</v>
      </c>
      <c r="O12" s="59">
        <v>0</v>
      </c>
      <c r="P12" s="58" t="s">
        <v>36</v>
      </c>
      <c r="Q12" s="56">
        <v>9.54115</v>
      </c>
      <c r="R12" s="29" t="s">
        <v>62</v>
      </c>
      <c r="S12" s="54">
        <f>4.035+2.981</f>
        <v>7.016</v>
      </c>
      <c r="T12" s="28">
        <f>S12*Q12</f>
        <v>66.940708400000005</v>
      </c>
      <c r="U12" s="30" t="s">
        <v>63</v>
      </c>
      <c r="V12" s="30" t="s">
        <v>64</v>
      </c>
    </row>
    <row r="13" spans="1:22" x14ac:dyDescent="0.25">
      <c r="A13" s="11"/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7"/>
      <c r="O13" s="37"/>
      <c r="P13" s="62" t="s">
        <v>42</v>
      </c>
      <c r="Q13" s="38"/>
      <c r="R13" s="41"/>
      <c r="S13" s="41"/>
      <c r="T13" s="38"/>
      <c r="U13" s="41"/>
      <c r="V13" s="41"/>
    </row>
    <row r="14" spans="1:22" ht="48.75" customHeight="1" x14ac:dyDescent="0.25">
      <c r="A14" s="11">
        <v>2</v>
      </c>
      <c r="B14" s="15">
        <v>43646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10" t="s">
        <v>59</v>
      </c>
      <c r="O14" s="18">
        <v>0</v>
      </c>
      <c r="P14" s="34" t="s">
        <v>81</v>
      </c>
      <c r="Q14" s="56">
        <v>6.2531499999999998</v>
      </c>
      <c r="R14" s="31" t="s">
        <v>79</v>
      </c>
      <c r="S14" s="54">
        <v>12.784000000000001</v>
      </c>
      <c r="T14" s="22">
        <f>Q14*S14</f>
        <v>79.940269600000008</v>
      </c>
      <c r="U14" s="12" t="s">
        <v>82</v>
      </c>
      <c r="V14" s="12" t="s">
        <v>83</v>
      </c>
    </row>
    <row r="15" spans="1:22" ht="51" customHeight="1" x14ac:dyDescent="0.25">
      <c r="A15" s="11">
        <f>1+A14</f>
        <v>3</v>
      </c>
      <c r="B15" s="15">
        <v>43646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10" t="s">
        <v>59</v>
      </c>
      <c r="O15" s="18">
        <v>0</v>
      </c>
      <c r="P15" s="34" t="s">
        <v>80</v>
      </c>
      <c r="Q15" s="56">
        <v>6.2532100000000002</v>
      </c>
      <c r="R15" s="31" t="s">
        <v>79</v>
      </c>
      <c r="S15" s="54">
        <v>1.2E-2</v>
      </c>
      <c r="T15" s="22">
        <f>Q15*S15</f>
        <v>7.5038519999999997E-2</v>
      </c>
      <c r="U15" s="12" t="s">
        <v>82</v>
      </c>
      <c r="V15" s="12" t="s">
        <v>84</v>
      </c>
    </row>
    <row r="16" spans="1:22" ht="52.5" customHeight="1" x14ac:dyDescent="0.25">
      <c r="A16" s="11">
        <f t="shared" ref="A16:A79" si="0">1+A15</f>
        <v>4</v>
      </c>
      <c r="B16" s="15">
        <v>43646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10" t="s">
        <v>59</v>
      </c>
      <c r="O16" s="18">
        <v>0</v>
      </c>
      <c r="P16" s="34" t="s">
        <v>31</v>
      </c>
      <c r="Q16" s="13">
        <v>3.022E-2</v>
      </c>
      <c r="R16" s="23" t="s">
        <v>34</v>
      </c>
      <c r="S16" s="54">
        <f>34+6</f>
        <v>40</v>
      </c>
      <c r="T16" s="55">
        <f>Q16*S16</f>
        <v>1.2088000000000001</v>
      </c>
      <c r="U16" s="12" t="s">
        <v>50</v>
      </c>
      <c r="V16" s="25" t="s">
        <v>51</v>
      </c>
    </row>
    <row r="17" spans="1:28" x14ac:dyDescent="0.25">
      <c r="A17" s="11">
        <f t="shared" si="0"/>
        <v>5</v>
      </c>
      <c r="B17" s="15">
        <v>43619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10" t="s">
        <v>59</v>
      </c>
      <c r="O17" s="18">
        <v>0</v>
      </c>
      <c r="P17" s="34" t="s">
        <v>106</v>
      </c>
      <c r="Q17" s="13">
        <v>1.65</v>
      </c>
      <c r="R17" s="23" t="s">
        <v>32</v>
      </c>
      <c r="S17" s="28">
        <v>1</v>
      </c>
      <c r="T17" s="22">
        <f>Q17*S17</f>
        <v>1.65</v>
      </c>
      <c r="U17" s="12" t="s">
        <v>107</v>
      </c>
      <c r="V17" s="25" t="s">
        <v>108</v>
      </c>
    </row>
    <row r="18" spans="1:28" ht="19.5" customHeight="1" x14ac:dyDescent="0.25">
      <c r="A18" s="11">
        <f t="shared" si="0"/>
        <v>6</v>
      </c>
      <c r="B18" s="15">
        <v>43619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10" t="s">
        <v>59</v>
      </c>
      <c r="O18" s="18">
        <v>0</v>
      </c>
      <c r="P18" s="34" t="s">
        <v>109</v>
      </c>
      <c r="Q18" s="13">
        <v>1.35</v>
      </c>
      <c r="R18" s="23" t="s">
        <v>32</v>
      </c>
      <c r="S18" s="25">
        <v>1</v>
      </c>
      <c r="T18" s="22">
        <f t="shared" ref="T18:T81" si="1">Q18*S18</f>
        <v>1.35</v>
      </c>
      <c r="U18" s="12" t="s">
        <v>111</v>
      </c>
      <c r="V18" s="25" t="s">
        <v>112</v>
      </c>
    </row>
    <row r="19" spans="1:28" ht="15" customHeight="1" x14ac:dyDescent="0.25">
      <c r="A19" s="11">
        <f t="shared" si="0"/>
        <v>7</v>
      </c>
      <c r="B19" s="14">
        <v>43619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10" t="s">
        <v>59</v>
      </c>
      <c r="O19" s="18">
        <v>0</v>
      </c>
      <c r="P19" s="34" t="s">
        <v>110</v>
      </c>
      <c r="Q19" s="13">
        <v>5.5E-2</v>
      </c>
      <c r="R19" s="23" t="s">
        <v>32</v>
      </c>
      <c r="S19" s="24">
        <v>1</v>
      </c>
      <c r="T19" s="22">
        <f t="shared" si="1"/>
        <v>5.5E-2</v>
      </c>
      <c r="U19" s="12" t="s">
        <v>111</v>
      </c>
      <c r="V19" s="25" t="s">
        <v>112</v>
      </c>
      <c r="W19" s="3"/>
      <c r="X19" s="2"/>
      <c r="Y19" s="2"/>
      <c r="Z19" s="2"/>
      <c r="AA19" s="2"/>
      <c r="AB19" s="2"/>
    </row>
    <row r="20" spans="1:28" ht="15" customHeight="1" x14ac:dyDescent="0.25">
      <c r="A20" s="11">
        <f t="shared" si="0"/>
        <v>8</v>
      </c>
      <c r="B20" s="14">
        <v>43627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10" t="s">
        <v>59</v>
      </c>
      <c r="O20" s="18">
        <v>0</v>
      </c>
      <c r="P20" s="34" t="s">
        <v>113</v>
      </c>
      <c r="Q20" s="13">
        <v>0.17499999999999999</v>
      </c>
      <c r="R20" s="23" t="s">
        <v>32</v>
      </c>
      <c r="S20" s="24">
        <v>1</v>
      </c>
      <c r="T20" s="22">
        <f t="shared" si="1"/>
        <v>0.17499999999999999</v>
      </c>
      <c r="U20" s="25" t="s">
        <v>122</v>
      </c>
      <c r="V20" s="25" t="s">
        <v>114</v>
      </c>
      <c r="W20" s="3"/>
      <c r="X20" s="2"/>
      <c r="Y20" s="2"/>
      <c r="Z20" s="2"/>
      <c r="AA20" s="2"/>
      <c r="AB20" s="2"/>
    </row>
    <row r="21" spans="1:28" x14ac:dyDescent="0.25">
      <c r="A21" s="11">
        <f t="shared" si="0"/>
        <v>9</v>
      </c>
      <c r="B21" s="14">
        <v>43627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10" t="s">
        <v>59</v>
      </c>
      <c r="O21" s="18">
        <v>0</v>
      </c>
      <c r="P21" s="34" t="s">
        <v>115</v>
      </c>
      <c r="Q21" s="13">
        <v>3.5000000000000003E-2</v>
      </c>
      <c r="R21" s="23" t="s">
        <v>32</v>
      </c>
      <c r="S21" s="24">
        <v>12</v>
      </c>
      <c r="T21" s="22">
        <f t="shared" si="1"/>
        <v>0.42000000000000004</v>
      </c>
      <c r="U21" s="25" t="s">
        <v>122</v>
      </c>
      <c r="V21" s="25" t="s">
        <v>114</v>
      </c>
      <c r="W21" s="3"/>
      <c r="X21" s="2"/>
      <c r="Y21" s="2"/>
      <c r="Z21" s="2"/>
      <c r="AA21" s="2"/>
      <c r="AB21" s="2"/>
    </row>
    <row r="22" spans="1:28" ht="15" customHeight="1" x14ac:dyDescent="0.25">
      <c r="A22" s="11">
        <f t="shared" si="0"/>
        <v>10</v>
      </c>
      <c r="B22" s="14">
        <v>43627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10" t="s">
        <v>59</v>
      </c>
      <c r="O22" s="18">
        <v>0</v>
      </c>
      <c r="P22" s="34" t="s">
        <v>116</v>
      </c>
      <c r="Q22" s="13">
        <v>0.14000000000000001</v>
      </c>
      <c r="R22" s="23" t="s">
        <v>32</v>
      </c>
      <c r="S22" s="24">
        <v>1</v>
      </c>
      <c r="T22" s="22">
        <f t="shared" si="1"/>
        <v>0.14000000000000001</v>
      </c>
      <c r="U22" s="25" t="s">
        <v>122</v>
      </c>
      <c r="V22" s="25" t="s">
        <v>114</v>
      </c>
      <c r="W22" s="3"/>
      <c r="X22" s="2"/>
      <c r="Y22" s="2"/>
      <c r="Z22" s="2"/>
      <c r="AA22" s="2"/>
      <c r="AB22" s="2"/>
    </row>
    <row r="23" spans="1:28" x14ac:dyDescent="0.25">
      <c r="A23" s="11">
        <f t="shared" si="0"/>
        <v>11</v>
      </c>
      <c r="B23" s="14">
        <v>43627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10" t="s">
        <v>59</v>
      </c>
      <c r="O23" s="18">
        <v>0</v>
      </c>
      <c r="P23" s="34" t="s">
        <v>117</v>
      </c>
      <c r="Q23" s="13">
        <v>0.03</v>
      </c>
      <c r="R23" s="23" t="s">
        <v>32</v>
      </c>
      <c r="S23" s="24">
        <v>1</v>
      </c>
      <c r="T23" s="22">
        <f t="shared" si="1"/>
        <v>0.03</v>
      </c>
      <c r="U23" s="25" t="s">
        <v>122</v>
      </c>
      <c r="V23" s="25" t="s">
        <v>114</v>
      </c>
      <c r="W23" s="3"/>
      <c r="X23" s="2"/>
      <c r="Y23" s="2"/>
      <c r="Z23" s="2"/>
      <c r="AA23" s="2"/>
      <c r="AB23" s="2"/>
    </row>
    <row r="24" spans="1:28" x14ac:dyDescent="0.25">
      <c r="A24" s="11">
        <f t="shared" si="0"/>
        <v>12</v>
      </c>
      <c r="B24" s="14">
        <v>43627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10" t="s">
        <v>59</v>
      </c>
      <c r="O24" s="18">
        <v>0</v>
      </c>
      <c r="P24" s="34" t="s">
        <v>118</v>
      </c>
      <c r="Q24" s="13">
        <v>0.02</v>
      </c>
      <c r="R24" s="23" t="s">
        <v>32</v>
      </c>
      <c r="S24" s="24">
        <v>2</v>
      </c>
      <c r="T24" s="22">
        <f t="shared" si="1"/>
        <v>0.04</v>
      </c>
      <c r="U24" s="25" t="s">
        <v>122</v>
      </c>
      <c r="V24" s="25" t="s">
        <v>114</v>
      </c>
      <c r="W24" s="4"/>
      <c r="X24" s="2"/>
      <c r="Y24" s="2"/>
      <c r="Z24" s="2"/>
      <c r="AA24" s="2"/>
      <c r="AB24" s="2"/>
    </row>
    <row r="25" spans="1:28" ht="19.5" customHeight="1" x14ac:dyDescent="0.25">
      <c r="A25" s="11">
        <f t="shared" si="0"/>
        <v>13</v>
      </c>
      <c r="B25" s="14">
        <v>43627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10" t="s">
        <v>59</v>
      </c>
      <c r="O25" s="18">
        <v>0</v>
      </c>
      <c r="P25" s="34" t="s">
        <v>119</v>
      </c>
      <c r="Q25" s="13">
        <v>0.04</v>
      </c>
      <c r="R25" s="23" t="s">
        <v>32</v>
      </c>
      <c r="S25" s="24">
        <v>2</v>
      </c>
      <c r="T25" s="22">
        <f t="shared" si="1"/>
        <v>0.08</v>
      </c>
      <c r="U25" s="25" t="s">
        <v>122</v>
      </c>
      <c r="V25" s="25" t="s">
        <v>114</v>
      </c>
      <c r="W25" s="3"/>
      <c r="X25" s="2"/>
      <c r="Y25" s="2"/>
      <c r="Z25" s="2"/>
      <c r="AA25" s="2"/>
      <c r="AB25" s="2"/>
    </row>
    <row r="26" spans="1:28" ht="15" customHeight="1" x14ac:dyDescent="0.25">
      <c r="A26" s="11">
        <f t="shared" si="0"/>
        <v>14</v>
      </c>
      <c r="B26" s="14">
        <v>43627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10" t="s">
        <v>59</v>
      </c>
      <c r="O26" s="18">
        <v>0</v>
      </c>
      <c r="P26" s="34" t="s">
        <v>120</v>
      </c>
      <c r="Q26" s="13">
        <v>0.04</v>
      </c>
      <c r="R26" s="23" t="s">
        <v>32</v>
      </c>
      <c r="S26" s="24">
        <v>2</v>
      </c>
      <c r="T26" s="22">
        <f t="shared" si="1"/>
        <v>0.08</v>
      </c>
      <c r="U26" s="25" t="s">
        <v>122</v>
      </c>
      <c r="V26" s="25" t="s">
        <v>114</v>
      </c>
      <c r="W26" s="3"/>
      <c r="X26" s="2"/>
      <c r="Y26" s="2"/>
      <c r="Z26" s="2"/>
      <c r="AA26" s="2"/>
      <c r="AB26" s="2"/>
    </row>
    <row r="27" spans="1:28" ht="15" customHeight="1" x14ac:dyDescent="0.25">
      <c r="A27" s="11">
        <f t="shared" si="0"/>
        <v>15</v>
      </c>
      <c r="B27" s="14">
        <v>43627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10" t="s">
        <v>59</v>
      </c>
      <c r="O27" s="18">
        <v>0</v>
      </c>
      <c r="P27" s="34" t="s">
        <v>121</v>
      </c>
      <c r="Q27" s="13">
        <v>0.04</v>
      </c>
      <c r="R27" s="23" t="s">
        <v>32</v>
      </c>
      <c r="S27" s="24">
        <v>2</v>
      </c>
      <c r="T27" s="22">
        <f t="shared" si="1"/>
        <v>0.08</v>
      </c>
      <c r="U27" s="25" t="s">
        <v>122</v>
      </c>
      <c r="V27" s="25" t="s">
        <v>114</v>
      </c>
      <c r="W27" s="3"/>
      <c r="X27" s="2"/>
      <c r="Y27" s="2"/>
      <c r="Z27" s="2"/>
      <c r="AA27" s="2"/>
      <c r="AB27" s="2"/>
    </row>
    <row r="28" spans="1:28" ht="15" customHeight="1" x14ac:dyDescent="0.25">
      <c r="A28" s="11">
        <f t="shared" si="0"/>
        <v>16</v>
      </c>
      <c r="B28" s="14">
        <v>43627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10" t="s">
        <v>59</v>
      </c>
      <c r="O28" s="18">
        <v>0</v>
      </c>
      <c r="P28" s="34" t="s">
        <v>123</v>
      </c>
      <c r="Q28" s="13">
        <v>0.04</v>
      </c>
      <c r="R28" s="23" t="s">
        <v>32</v>
      </c>
      <c r="S28" s="24">
        <v>1</v>
      </c>
      <c r="T28" s="22">
        <f t="shared" si="1"/>
        <v>0.04</v>
      </c>
      <c r="U28" s="25" t="s">
        <v>122</v>
      </c>
      <c r="V28" s="25" t="s">
        <v>114</v>
      </c>
      <c r="W28" s="3"/>
      <c r="X28" s="2"/>
      <c r="Y28" s="2"/>
      <c r="Z28" s="2"/>
      <c r="AA28" s="2"/>
      <c r="AB28" s="2"/>
    </row>
    <row r="29" spans="1:28" ht="15" customHeight="1" x14ac:dyDescent="0.25">
      <c r="A29" s="11">
        <f t="shared" si="0"/>
        <v>17</v>
      </c>
      <c r="B29" s="14">
        <v>43621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10" t="s">
        <v>59</v>
      </c>
      <c r="O29" s="18">
        <v>0</v>
      </c>
      <c r="P29" s="34" t="s">
        <v>124</v>
      </c>
      <c r="Q29" s="13">
        <v>7.0000000000000007E-2</v>
      </c>
      <c r="R29" s="23" t="s">
        <v>125</v>
      </c>
      <c r="S29" s="24">
        <v>16.899999999999999</v>
      </c>
      <c r="T29" s="22">
        <f t="shared" si="1"/>
        <v>1.1830000000000001</v>
      </c>
      <c r="U29" s="25" t="s">
        <v>126</v>
      </c>
      <c r="V29" s="25" t="s">
        <v>127</v>
      </c>
      <c r="W29" s="3"/>
      <c r="X29" s="2"/>
      <c r="Y29" s="2"/>
      <c r="Z29" s="2"/>
      <c r="AA29" s="2"/>
      <c r="AB29" s="2"/>
    </row>
    <row r="30" spans="1:28" ht="15" customHeight="1" x14ac:dyDescent="0.25">
      <c r="A30" s="11">
        <f t="shared" si="0"/>
        <v>18</v>
      </c>
      <c r="B30" s="14">
        <v>43621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10" t="s">
        <v>59</v>
      </c>
      <c r="O30" s="18">
        <v>0</v>
      </c>
      <c r="P30" s="34" t="s">
        <v>128</v>
      </c>
      <c r="Q30" s="13">
        <v>4.5999999999999999E-2</v>
      </c>
      <c r="R30" s="23" t="s">
        <v>125</v>
      </c>
      <c r="S30" s="24">
        <v>14</v>
      </c>
      <c r="T30" s="22">
        <f t="shared" si="1"/>
        <v>0.64400000000000002</v>
      </c>
      <c r="U30" s="25" t="s">
        <v>126</v>
      </c>
      <c r="V30" s="25" t="s">
        <v>127</v>
      </c>
      <c r="W30" s="3"/>
      <c r="X30" s="2"/>
      <c r="Y30" s="2"/>
      <c r="Z30" s="2"/>
      <c r="AA30" s="2"/>
      <c r="AB30" s="2"/>
    </row>
    <row r="31" spans="1:28" ht="15" customHeight="1" x14ac:dyDescent="0.25">
      <c r="A31" s="11">
        <f t="shared" si="0"/>
        <v>19</v>
      </c>
      <c r="B31" s="14">
        <v>43621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10" t="s">
        <v>59</v>
      </c>
      <c r="O31" s="18">
        <v>0</v>
      </c>
      <c r="P31" s="34" t="s">
        <v>129</v>
      </c>
      <c r="Q31" s="13">
        <v>8.5999999999999993E-2</v>
      </c>
      <c r="R31" s="23" t="s">
        <v>125</v>
      </c>
      <c r="S31" s="24">
        <v>13</v>
      </c>
      <c r="T31" s="22">
        <f t="shared" si="1"/>
        <v>1.1179999999999999</v>
      </c>
      <c r="U31" s="25" t="s">
        <v>126</v>
      </c>
      <c r="V31" s="25" t="s">
        <v>127</v>
      </c>
      <c r="W31" s="3"/>
      <c r="X31" s="2"/>
      <c r="Y31" s="2"/>
      <c r="Z31" s="2"/>
      <c r="AA31" s="2"/>
      <c r="AB31" s="2"/>
    </row>
    <row r="32" spans="1:28" ht="15" customHeight="1" x14ac:dyDescent="0.25">
      <c r="A32" s="11">
        <f t="shared" si="0"/>
        <v>20</v>
      </c>
      <c r="B32" s="14">
        <v>43622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10" t="s">
        <v>59</v>
      </c>
      <c r="O32" s="18">
        <v>0</v>
      </c>
      <c r="P32" s="34" t="s">
        <v>130</v>
      </c>
      <c r="Q32" s="13">
        <v>0.38</v>
      </c>
      <c r="R32" s="23" t="s">
        <v>32</v>
      </c>
      <c r="S32" s="24">
        <v>1</v>
      </c>
      <c r="T32" s="22">
        <f t="shared" si="1"/>
        <v>0.38</v>
      </c>
      <c r="U32" s="25" t="s">
        <v>131</v>
      </c>
      <c r="V32" s="25" t="s">
        <v>132</v>
      </c>
      <c r="W32" s="3"/>
      <c r="X32" s="2"/>
      <c r="Y32" s="2"/>
      <c r="Z32" s="2"/>
      <c r="AA32" s="2"/>
      <c r="AB32" s="2"/>
    </row>
    <row r="33" spans="1:28" ht="19.5" customHeight="1" x14ac:dyDescent="0.25">
      <c r="A33" s="11">
        <f t="shared" si="0"/>
        <v>21</v>
      </c>
      <c r="B33" s="14">
        <v>43622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10" t="s">
        <v>59</v>
      </c>
      <c r="O33" s="18">
        <v>0</v>
      </c>
      <c r="P33" s="34" t="s">
        <v>133</v>
      </c>
      <c r="Q33" s="13">
        <v>2.5000000000000001E-2</v>
      </c>
      <c r="R33" s="23" t="s">
        <v>32</v>
      </c>
      <c r="S33" s="24">
        <v>4</v>
      </c>
      <c r="T33" s="22">
        <f t="shared" si="1"/>
        <v>0.1</v>
      </c>
      <c r="U33" s="25" t="s">
        <v>131</v>
      </c>
      <c r="V33" s="25" t="s">
        <v>132</v>
      </c>
      <c r="W33" s="3"/>
      <c r="X33" s="2"/>
      <c r="Y33" s="2"/>
      <c r="Z33" s="2"/>
      <c r="AA33" s="2"/>
      <c r="AB33" s="2"/>
    </row>
    <row r="34" spans="1:28" ht="15" customHeight="1" x14ac:dyDescent="0.25">
      <c r="A34" s="11">
        <f t="shared" si="0"/>
        <v>22</v>
      </c>
      <c r="B34" s="14">
        <v>43622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10" t="s">
        <v>59</v>
      </c>
      <c r="O34" s="18">
        <v>0</v>
      </c>
      <c r="P34" s="34" t="s">
        <v>135</v>
      </c>
      <c r="Q34" s="13">
        <v>6.5000000000000002E-2</v>
      </c>
      <c r="R34" s="23" t="s">
        <v>32</v>
      </c>
      <c r="S34" s="24">
        <v>2</v>
      </c>
      <c r="T34" s="22">
        <f t="shared" si="1"/>
        <v>0.13</v>
      </c>
      <c r="U34" s="25" t="s">
        <v>131</v>
      </c>
      <c r="V34" s="25" t="s">
        <v>132</v>
      </c>
      <c r="W34" s="3"/>
      <c r="X34" s="2"/>
      <c r="Y34" s="2"/>
      <c r="Z34" s="2"/>
      <c r="AA34" s="2"/>
      <c r="AB34" s="2"/>
    </row>
    <row r="35" spans="1:28" ht="15" customHeight="1" x14ac:dyDescent="0.25">
      <c r="A35" s="11">
        <f t="shared" si="0"/>
        <v>23</v>
      </c>
      <c r="B35" s="14">
        <v>43622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10" t="s">
        <v>59</v>
      </c>
      <c r="O35" s="18">
        <v>0</v>
      </c>
      <c r="P35" s="34" t="s">
        <v>134</v>
      </c>
      <c r="Q35" s="13">
        <v>7.3999999999999996E-2</v>
      </c>
      <c r="R35" s="23" t="s">
        <v>32</v>
      </c>
      <c r="S35" s="24">
        <v>2</v>
      </c>
      <c r="T35" s="22">
        <f t="shared" si="1"/>
        <v>0.14799999999999999</v>
      </c>
      <c r="U35" s="25" t="s">
        <v>131</v>
      </c>
      <c r="V35" s="25" t="s">
        <v>132</v>
      </c>
      <c r="W35" s="3"/>
      <c r="X35" s="2"/>
      <c r="Y35" s="2"/>
      <c r="Z35" s="2"/>
      <c r="AA35" s="2"/>
      <c r="AB35" s="2"/>
    </row>
    <row r="36" spans="1:28" ht="15" customHeight="1" x14ac:dyDescent="0.25">
      <c r="A36" s="11">
        <f t="shared" si="0"/>
        <v>24</v>
      </c>
      <c r="B36" s="14">
        <v>43622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10" t="s">
        <v>59</v>
      </c>
      <c r="O36" s="18">
        <v>0</v>
      </c>
      <c r="P36" s="34" t="s">
        <v>136</v>
      </c>
      <c r="Q36" s="13">
        <v>6.5000000000000002E-2</v>
      </c>
      <c r="R36" s="23" t="s">
        <v>125</v>
      </c>
      <c r="S36" s="24">
        <v>20</v>
      </c>
      <c r="T36" s="22">
        <f t="shared" si="1"/>
        <v>1.3</v>
      </c>
      <c r="U36" s="25" t="s">
        <v>131</v>
      </c>
      <c r="V36" s="25" t="s">
        <v>132</v>
      </c>
      <c r="W36" s="3"/>
      <c r="X36" s="2"/>
      <c r="Y36" s="2"/>
      <c r="Z36" s="2"/>
      <c r="AA36" s="2"/>
      <c r="AB36" s="2"/>
    </row>
    <row r="37" spans="1:28" ht="15" customHeight="1" x14ac:dyDescent="0.25">
      <c r="A37" s="11">
        <f t="shared" si="0"/>
        <v>25</v>
      </c>
      <c r="B37" s="14">
        <v>43622</v>
      </c>
      <c r="C37" s="9">
        <v>0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10" t="s">
        <v>59</v>
      </c>
      <c r="O37" s="18">
        <v>0</v>
      </c>
      <c r="P37" s="34" t="s">
        <v>137</v>
      </c>
      <c r="Q37" s="13">
        <v>0.21</v>
      </c>
      <c r="R37" s="23" t="s">
        <v>32</v>
      </c>
      <c r="S37" s="63">
        <v>1</v>
      </c>
      <c r="T37" s="22">
        <f t="shared" si="1"/>
        <v>0.21</v>
      </c>
      <c r="U37" s="25" t="s">
        <v>131</v>
      </c>
      <c r="V37" s="25" t="s">
        <v>132</v>
      </c>
      <c r="W37" s="3"/>
      <c r="X37" s="2"/>
      <c r="Y37" s="2"/>
      <c r="Z37" s="2"/>
      <c r="AA37" s="2"/>
      <c r="AB37" s="2"/>
    </row>
    <row r="38" spans="1:28" ht="15" customHeight="1" x14ac:dyDescent="0.25">
      <c r="A38" s="11">
        <f t="shared" si="0"/>
        <v>26</v>
      </c>
      <c r="B38" s="14">
        <v>43622</v>
      </c>
      <c r="C38" s="9">
        <v>0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10" t="s">
        <v>59</v>
      </c>
      <c r="O38" s="18">
        <v>0</v>
      </c>
      <c r="P38" s="34" t="s">
        <v>137</v>
      </c>
      <c r="Q38" s="13">
        <v>0.24</v>
      </c>
      <c r="R38" s="23" t="s">
        <v>32</v>
      </c>
      <c r="S38" s="24">
        <v>1</v>
      </c>
      <c r="T38" s="22">
        <f t="shared" si="1"/>
        <v>0.24</v>
      </c>
      <c r="U38" s="25" t="s">
        <v>131</v>
      </c>
      <c r="V38" s="25" t="s">
        <v>132</v>
      </c>
      <c r="W38" s="3"/>
      <c r="X38" s="2"/>
      <c r="Y38" s="2"/>
      <c r="Z38" s="2"/>
      <c r="AA38" s="2"/>
      <c r="AB38" s="2"/>
    </row>
    <row r="39" spans="1:28" ht="17.25" customHeight="1" x14ac:dyDescent="0.25">
      <c r="A39" s="11">
        <f t="shared" si="0"/>
        <v>27</v>
      </c>
      <c r="B39" s="14">
        <v>43620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10" t="s">
        <v>59</v>
      </c>
      <c r="O39" s="18">
        <v>0</v>
      </c>
      <c r="P39" s="34" t="s">
        <v>138</v>
      </c>
      <c r="Q39" s="13">
        <v>0.35</v>
      </c>
      <c r="R39" s="23" t="s">
        <v>32</v>
      </c>
      <c r="S39" s="24">
        <v>4</v>
      </c>
      <c r="T39" s="22">
        <f t="shared" si="1"/>
        <v>1.4</v>
      </c>
      <c r="U39" s="25" t="s">
        <v>139</v>
      </c>
      <c r="V39" s="25" t="s">
        <v>140</v>
      </c>
      <c r="W39" s="3"/>
      <c r="X39" s="2"/>
      <c r="Y39" s="2"/>
      <c r="Z39" s="2"/>
      <c r="AA39" s="2"/>
      <c r="AB39" s="2"/>
    </row>
    <row r="40" spans="1:28" ht="18.75" customHeight="1" x14ac:dyDescent="0.25">
      <c r="A40" s="11">
        <f t="shared" si="0"/>
        <v>28</v>
      </c>
      <c r="B40" s="14">
        <v>43620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10" t="s">
        <v>59</v>
      </c>
      <c r="O40" s="18">
        <v>0</v>
      </c>
      <c r="P40" s="34" t="s">
        <v>141</v>
      </c>
      <c r="Q40" s="13">
        <v>0.17499999999999999</v>
      </c>
      <c r="R40" s="23" t="s">
        <v>32</v>
      </c>
      <c r="S40" s="24">
        <v>2</v>
      </c>
      <c r="T40" s="22">
        <f t="shared" si="1"/>
        <v>0.35</v>
      </c>
      <c r="U40" s="25" t="s">
        <v>139</v>
      </c>
      <c r="V40" s="25" t="s">
        <v>140</v>
      </c>
      <c r="W40" s="3"/>
      <c r="X40" s="2"/>
      <c r="Y40" s="2"/>
      <c r="Z40" s="2"/>
      <c r="AA40" s="2"/>
      <c r="AB40" s="2"/>
    </row>
    <row r="41" spans="1:28" ht="16.5" customHeight="1" x14ac:dyDescent="0.25">
      <c r="A41" s="11">
        <f t="shared" si="0"/>
        <v>29</v>
      </c>
      <c r="B41" s="14">
        <v>43620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10" t="s">
        <v>59</v>
      </c>
      <c r="O41" s="18">
        <v>0</v>
      </c>
      <c r="P41" s="34" t="s">
        <v>142</v>
      </c>
      <c r="Q41" s="13">
        <v>0.17</v>
      </c>
      <c r="R41" s="23" t="s">
        <v>32</v>
      </c>
      <c r="S41" s="24">
        <v>4</v>
      </c>
      <c r="T41" s="22">
        <f t="shared" si="1"/>
        <v>0.68</v>
      </c>
      <c r="U41" s="25" t="s">
        <v>139</v>
      </c>
      <c r="V41" s="25" t="s">
        <v>140</v>
      </c>
      <c r="W41" s="3"/>
      <c r="X41" s="2"/>
      <c r="Y41" s="2"/>
      <c r="Z41" s="2"/>
      <c r="AA41" s="2"/>
      <c r="AB41" s="2"/>
    </row>
    <row r="42" spans="1:28" ht="22.5" customHeight="1" x14ac:dyDescent="0.25">
      <c r="A42" s="11">
        <f t="shared" si="0"/>
        <v>30</v>
      </c>
      <c r="B42" s="14">
        <v>43620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10" t="s">
        <v>59</v>
      </c>
      <c r="O42" s="18">
        <v>0</v>
      </c>
      <c r="P42" s="34" t="s">
        <v>143</v>
      </c>
      <c r="Q42" s="13">
        <v>0.37</v>
      </c>
      <c r="R42" s="23" t="s">
        <v>32</v>
      </c>
      <c r="S42" s="24">
        <v>1</v>
      </c>
      <c r="T42" s="22">
        <f t="shared" si="1"/>
        <v>0.37</v>
      </c>
      <c r="U42" s="25" t="s">
        <v>139</v>
      </c>
      <c r="V42" s="25" t="s">
        <v>140</v>
      </c>
      <c r="W42" s="4"/>
      <c r="X42" s="2"/>
      <c r="Y42" s="2"/>
      <c r="Z42" s="2"/>
      <c r="AA42" s="2"/>
      <c r="AB42" s="2"/>
    </row>
    <row r="43" spans="1:28" ht="20.25" customHeight="1" x14ac:dyDescent="0.25">
      <c r="A43" s="11">
        <f t="shared" si="0"/>
        <v>31</v>
      </c>
      <c r="B43" s="14">
        <v>43634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10" t="s">
        <v>59</v>
      </c>
      <c r="O43" s="18">
        <v>0</v>
      </c>
      <c r="P43" s="34" t="s">
        <v>144</v>
      </c>
      <c r="Q43" s="13">
        <v>6.48</v>
      </c>
      <c r="R43" s="23" t="s">
        <v>32</v>
      </c>
      <c r="S43" s="24">
        <v>1</v>
      </c>
      <c r="T43" s="22">
        <f t="shared" si="1"/>
        <v>6.48</v>
      </c>
      <c r="U43" s="25" t="s">
        <v>145</v>
      </c>
      <c r="V43" s="25" t="s">
        <v>146</v>
      </c>
      <c r="W43" s="3"/>
      <c r="X43" s="2"/>
      <c r="Y43" s="2"/>
      <c r="Z43" s="2"/>
      <c r="AA43" s="2"/>
      <c r="AB43" s="2"/>
    </row>
    <row r="44" spans="1:28" ht="18" customHeight="1" x14ac:dyDescent="0.25">
      <c r="A44" s="11">
        <f t="shared" si="0"/>
        <v>32</v>
      </c>
      <c r="B44" s="14">
        <v>43634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10" t="s">
        <v>59</v>
      </c>
      <c r="O44" s="18">
        <v>0</v>
      </c>
      <c r="P44" s="34" t="s">
        <v>147</v>
      </c>
      <c r="Q44" s="13">
        <v>0.25</v>
      </c>
      <c r="R44" s="23" t="s">
        <v>32</v>
      </c>
      <c r="S44" s="24">
        <v>1</v>
      </c>
      <c r="T44" s="22">
        <f t="shared" si="1"/>
        <v>0.25</v>
      </c>
      <c r="U44" s="25" t="s">
        <v>145</v>
      </c>
      <c r="V44" s="25" t="s">
        <v>146</v>
      </c>
      <c r="W44" s="3"/>
      <c r="X44" s="2"/>
      <c r="Y44" s="2"/>
      <c r="Z44" s="2"/>
      <c r="AA44" s="2"/>
      <c r="AB44" s="2"/>
    </row>
    <row r="45" spans="1:28" ht="19.5" customHeight="1" x14ac:dyDescent="0.25">
      <c r="A45" s="11">
        <f t="shared" si="0"/>
        <v>33</v>
      </c>
      <c r="B45" s="14">
        <v>43635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10" t="s">
        <v>59</v>
      </c>
      <c r="O45" s="18">
        <v>0</v>
      </c>
      <c r="P45" s="34" t="s">
        <v>148</v>
      </c>
      <c r="Q45" s="13">
        <v>0.6</v>
      </c>
      <c r="R45" s="23" t="s">
        <v>32</v>
      </c>
      <c r="S45" s="24">
        <v>1</v>
      </c>
      <c r="T45" s="22">
        <f t="shared" si="1"/>
        <v>0.6</v>
      </c>
      <c r="U45" s="25" t="s">
        <v>145</v>
      </c>
      <c r="V45" s="25" t="s">
        <v>149</v>
      </c>
      <c r="W45" s="3"/>
      <c r="X45" s="2"/>
      <c r="Y45" s="2"/>
      <c r="Z45" s="2"/>
      <c r="AA45" s="2"/>
      <c r="AB45" s="2"/>
    </row>
    <row r="46" spans="1:28" x14ac:dyDescent="0.25">
      <c r="A46" s="11">
        <f t="shared" si="0"/>
        <v>34</v>
      </c>
      <c r="B46" s="14">
        <v>43635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10" t="s">
        <v>59</v>
      </c>
      <c r="O46" s="18">
        <v>0</v>
      </c>
      <c r="P46" s="34" t="s">
        <v>150</v>
      </c>
      <c r="Q46" s="13">
        <v>0.3</v>
      </c>
      <c r="R46" s="23" t="s">
        <v>32</v>
      </c>
      <c r="S46" s="24">
        <v>1</v>
      </c>
      <c r="T46" s="22">
        <f t="shared" si="1"/>
        <v>0.3</v>
      </c>
      <c r="U46" s="25" t="s">
        <v>145</v>
      </c>
      <c r="V46" s="25" t="s">
        <v>149</v>
      </c>
      <c r="W46" s="3"/>
      <c r="X46" s="2"/>
      <c r="Y46" s="2"/>
      <c r="Z46" s="2"/>
      <c r="AA46" s="2"/>
      <c r="AB46" s="2"/>
    </row>
    <row r="47" spans="1:28" ht="15.75" customHeight="1" x14ac:dyDescent="0.25">
      <c r="A47" s="11">
        <f t="shared" si="0"/>
        <v>35</v>
      </c>
      <c r="B47" s="14">
        <v>43635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10" t="s">
        <v>59</v>
      </c>
      <c r="O47" s="18">
        <v>0</v>
      </c>
      <c r="P47" s="34" t="s">
        <v>151</v>
      </c>
      <c r="Q47" s="13">
        <v>0.25</v>
      </c>
      <c r="R47" s="23" t="s">
        <v>32</v>
      </c>
      <c r="S47" s="24">
        <v>2</v>
      </c>
      <c r="T47" s="22">
        <f t="shared" si="1"/>
        <v>0.5</v>
      </c>
      <c r="U47" s="25" t="s">
        <v>145</v>
      </c>
      <c r="V47" s="25" t="s">
        <v>149</v>
      </c>
    </row>
    <row r="48" spans="1:28" x14ac:dyDescent="0.25">
      <c r="A48" s="11">
        <f t="shared" si="0"/>
        <v>36</v>
      </c>
      <c r="B48" s="14">
        <v>43635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10" t="s">
        <v>59</v>
      </c>
      <c r="O48" s="18">
        <v>0</v>
      </c>
      <c r="P48" s="34" t="s">
        <v>152</v>
      </c>
      <c r="Q48" s="13">
        <v>0.05</v>
      </c>
      <c r="R48" s="23" t="s">
        <v>32</v>
      </c>
      <c r="S48" s="24">
        <v>1</v>
      </c>
      <c r="T48" s="22">
        <f t="shared" si="1"/>
        <v>0.05</v>
      </c>
      <c r="U48" s="25" t="s">
        <v>145</v>
      </c>
      <c r="V48" s="25" t="s">
        <v>149</v>
      </c>
    </row>
    <row r="49" spans="1:22" ht="16.5" customHeight="1" x14ac:dyDescent="0.25">
      <c r="A49" s="11">
        <f t="shared" si="0"/>
        <v>37</v>
      </c>
      <c r="B49" s="14">
        <v>43634</v>
      </c>
      <c r="C49" s="9">
        <v>0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10" t="s">
        <v>59</v>
      </c>
      <c r="O49" s="18">
        <v>0</v>
      </c>
      <c r="P49" s="34" t="s">
        <v>153</v>
      </c>
      <c r="Q49" s="13">
        <v>4.4999999999999998E-2</v>
      </c>
      <c r="R49" s="23" t="s">
        <v>32</v>
      </c>
      <c r="S49" s="24">
        <v>6</v>
      </c>
      <c r="T49" s="22">
        <f t="shared" si="1"/>
        <v>0.27</v>
      </c>
      <c r="U49" s="25" t="s">
        <v>131</v>
      </c>
      <c r="V49" s="25" t="s">
        <v>154</v>
      </c>
    </row>
    <row r="50" spans="1:22" ht="14.25" customHeight="1" x14ac:dyDescent="0.25">
      <c r="A50" s="11">
        <f t="shared" si="0"/>
        <v>38</v>
      </c>
      <c r="B50" s="14">
        <v>43634</v>
      </c>
      <c r="C50" s="9">
        <v>0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10" t="s">
        <v>59</v>
      </c>
      <c r="O50" s="18">
        <v>0</v>
      </c>
      <c r="P50" s="34" t="s">
        <v>155</v>
      </c>
      <c r="Q50" s="13">
        <v>7.4999999999999997E-2</v>
      </c>
      <c r="R50" s="23" t="s">
        <v>32</v>
      </c>
      <c r="S50" s="24">
        <v>6</v>
      </c>
      <c r="T50" s="22">
        <f t="shared" si="1"/>
        <v>0.44999999999999996</v>
      </c>
      <c r="U50" s="25" t="s">
        <v>131</v>
      </c>
      <c r="V50" s="25" t="s">
        <v>154</v>
      </c>
    </row>
    <row r="51" spans="1:22" x14ac:dyDescent="0.25">
      <c r="A51" s="11">
        <f t="shared" si="0"/>
        <v>39</v>
      </c>
      <c r="B51" s="14">
        <v>43634</v>
      </c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10" t="s">
        <v>59</v>
      </c>
      <c r="O51" s="18">
        <v>0</v>
      </c>
      <c r="P51" s="34" t="s">
        <v>157</v>
      </c>
      <c r="Q51" s="13">
        <v>2.5000000000000001E-2</v>
      </c>
      <c r="R51" s="23" t="s">
        <v>32</v>
      </c>
      <c r="S51" s="24">
        <v>6</v>
      </c>
      <c r="T51" s="22">
        <f t="shared" si="1"/>
        <v>0.15000000000000002</v>
      </c>
      <c r="U51" s="25" t="s">
        <v>131</v>
      </c>
      <c r="V51" s="25" t="s">
        <v>154</v>
      </c>
    </row>
    <row r="52" spans="1:22" ht="14.25" customHeight="1" x14ac:dyDescent="0.25">
      <c r="A52" s="11">
        <f t="shared" si="0"/>
        <v>40</v>
      </c>
      <c r="B52" s="14">
        <v>43634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10" t="s">
        <v>59</v>
      </c>
      <c r="O52" s="18">
        <v>0</v>
      </c>
      <c r="P52" s="34" t="s">
        <v>156</v>
      </c>
      <c r="Q52" s="13">
        <v>2.5000000000000001E-2</v>
      </c>
      <c r="R52" s="23" t="s">
        <v>32</v>
      </c>
      <c r="S52" s="24">
        <v>2</v>
      </c>
      <c r="T52" s="22">
        <f t="shared" si="1"/>
        <v>0.05</v>
      </c>
      <c r="U52" s="25" t="s">
        <v>131</v>
      </c>
      <c r="V52" s="25" t="s">
        <v>154</v>
      </c>
    </row>
    <row r="53" spans="1:22" ht="16.5" customHeight="1" x14ac:dyDescent="0.25">
      <c r="A53" s="11">
        <f t="shared" si="0"/>
        <v>41</v>
      </c>
      <c r="B53" s="14">
        <v>43634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10" t="s">
        <v>59</v>
      </c>
      <c r="O53" s="18">
        <v>0</v>
      </c>
      <c r="P53" s="34" t="s">
        <v>158</v>
      </c>
      <c r="Q53" s="13">
        <v>2.5000000000000001E-2</v>
      </c>
      <c r="R53" s="23" t="s">
        <v>32</v>
      </c>
      <c r="S53" s="24">
        <v>2</v>
      </c>
      <c r="T53" s="22">
        <f t="shared" si="1"/>
        <v>0.05</v>
      </c>
      <c r="U53" s="25" t="s">
        <v>131</v>
      </c>
      <c r="V53" s="25" t="s">
        <v>154</v>
      </c>
    </row>
    <row r="54" spans="1:22" x14ac:dyDescent="0.25">
      <c r="A54" s="11">
        <f t="shared" si="0"/>
        <v>42</v>
      </c>
      <c r="B54" s="14">
        <v>43634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10" t="s">
        <v>59</v>
      </c>
      <c r="O54" s="18">
        <v>0</v>
      </c>
      <c r="P54" s="34" t="s">
        <v>159</v>
      </c>
      <c r="Q54" s="13">
        <v>2.5000000000000001E-2</v>
      </c>
      <c r="R54" s="23" t="s">
        <v>32</v>
      </c>
      <c r="S54" s="24">
        <v>1</v>
      </c>
      <c r="T54" s="22">
        <f t="shared" si="1"/>
        <v>2.5000000000000001E-2</v>
      </c>
      <c r="U54" s="25" t="s">
        <v>131</v>
      </c>
      <c r="V54" s="25" t="s">
        <v>154</v>
      </c>
    </row>
    <row r="55" spans="1:22" x14ac:dyDescent="0.25">
      <c r="A55" s="11">
        <f t="shared" si="0"/>
        <v>43</v>
      </c>
      <c r="B55" s="14">
        <v>43634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10" t="s">
        <v>59</v>
      </c>
      <c r="O55" s="18">
        <v>0</v>
      </c>
      <c r="P55" s="34" t="s">
        <v>160</v>
      </c>
      <c r="Q55" s="13">
        <v>6.3E-2</v>
      </c>
      <c r="R55" s="23" t="s">
        <v>125</v>
      </c>
      <c r="S55" s="24">
        <v>20</v>
      </c>
      <c r="T55" s="22">
        <f t="shared" si="1"/>
        <v>1.26</v>
      </c>
      <c r="U55" s="25" t="s">
        <v>131</v>
      </c>
      <c r="V55" s="25" t="s">
        <v>154</v>
      </c>
    </row>
    <row r="56" spans="1:22" x14ac:dyDescent="0.25">
      <c r="A56" s="11">
        <f t="shared" si="0"/>
        <v>44</v>
      </c>
      <c r="B56" s="14">
        <v>43635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10" t="s">
        <v>59</v>
      </c>
      <c r="O56" s="18">
        <v>0</v>
      </c>
      <c r="P56" s="34" t="s">
        <v>162</v>
      </c>
      <c r="Q56" s="13">
        <v>0.8</v>
      </c>
      <c r="R56" s="23" t="s">
        <v>32</v>
      </c>
      <c r="S56" s="24">
        <v>1</v>
      </c>
      <c r="T56" s="22">
        <f t="shared" si="1"/>
        <v>0.8</v>
      </c>
      <c r="U56" s="25" t="s">
        <v>131</v>
      </c>
      <c r="V56" s="25" t="s">
        <v>161</v>
      </c>
    </row>
    <row r="57" spans="1:22" x14ac:dyDescent="0.25">
      <c r="A57" s="11">
        <f t="shared" si="0"/>
        <v>45</v>
      </c>
      <c r="B57" s="14">
        <v>43635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10" t="s">
        <v>59</v>
      </c>
      <c r="O57" s="18">
        <v>0</v>
      </c>
      <c r="P57" s="34" t="s">
        <v>163</v>
      </c>
      <c r="Q57" s="13">
        <v>0.15</v>
      </c>
      <c r="R57" s="23" t="s">
        <v>32</v>
      </c>
      <c r="S57" s="24">
        <v>4</v>
      </c>
      <c r="T57" s="22">
        <f t="shared" si="1"/>
        <v>0.6</v>
      </c>
      <c r="U57" s="25" t="s">
        <v>131</v>
      </c>
      <c r="V57" s="25" t="s">
        <v>161</v>
      </c>
    </row>
    <row r="58" spans="1:22" x14ac:dyDescent="0.25">
      <c r="A58" s="11">
        <f t="shared" si="0"/>
        <v>46</v>
      </c>
      <c r="B58" s="14">
        <v>43635</v>
      </c>
      <c r="C58" s="9">
        <v>0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10" t="s">
        <v>59</v>
      </c>
      <c r="O58" s="18">
        <v>0</v>
      </c>
      <c r="P58" s="34" t="s">
        <v>164</v>
      </c>
      <c r="Q58" s="13">
        <v>0.30399999999999999</v>
      </c>
      <c r="R58" s="23" t="s">
        <v>32</v>
      </c>
      <c r="S58" s="24">
        <v>3</v>
      </c>
      <c r="T58" s="22">
        <f t="shared" si="1"/>
        <v>0.91199999999999992</v>
      </c>
      <c r="U58" s="25" t="s">
        <v>131</v>
      </c>
      <c r="V58" s="25" t="s">
        <v>161</v>
      </c>
    </row>
    <row r="59" spans="1:22" x14ac:dyDescent="0.25">
      <c r="A59" s="11">
        <f t="shared" si="0"/>
        <v>47</v>
      </c>
      <c r="B59" s="14">
        <v>43629</v>
      </c>
      <c r="C59" s="9">
        <v>0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10" t="s">
        <v>59</v>
      </c>
      <c r="O59" s="18">
        <v>0</v>
      </c>
      <c r="P59" s="34" t="s">
        <v>165</v>
      </c>
      <c r="Q59" s="13">
        <v>8.5999999999999993E-2</v>
      </c>
      <c r="R59" s="23" t="s">
        <v>32</v>
      </c>
      <c r="S59" s="24">
        <v>5</v>
      </c>
      <c r="T59" s="22">
        <f t="shared" si="1"/>
        <v>0.42999999999999994</v>
      </c>
      <c r="U59" s="25" t="s">
        <v>131</v>
      </c>
      <c r="V59" s="25" t="s">
        <v>161</v>
      </c>
    </row>
    <row r="60" spans="1:22" x14ac:dyDescent="0.25">
      <c r="A60" s="11">
        <f t="shared" si="0"/>
        <v>48</v>
      </c>
      <c r="B60" s="14">
        <v>43629</v>
      </c>
      <c r="C60" s="9">
        <v>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10" t="s">
        <v>59</v>
      </c>
      <c r="O60" s="18">
        <v>0</v>
      </c>
      <c r="P60" s="34" t="s">
        <v>166</v>
      </c>
      <c r="Q60" s="13">
        <v>0.6</v>
      </c>
      <c r="R60" s="23" t="s">
        <v>32</v>
      </c>
      <c r="S60" s="24">
        <v>2</v>
      </c>
      <c r="T60" s="22">
        <f t="shared" si="1"/>
        <v>1.2</v>
      </c>
      <c r="U60" s="12" t="s">
        <v>111</v>
      </c>
      <c r="V60" s="25" t="s">
        <v>167</v>
      </c>
    </row>
    <row r="61" spans="1:22" x14ac:dyDescent="0.25">
      <c r="A61" s="11">
        <f t="shared" si="0"/>
        <v>49</v>
      </c>
      <c r="B61" s="14">
        <v>43629</v>
      </c>
      <c r="C61" s="9">
        <v>0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10" t="s">
        <v>59</v>
      </c>
      <c r="O61" s="18">
        <v>0</v>
      </c>
      <c r="P61" s="34" t="s">
        <v>398</v>
      </c>
      <c r="Q61" s="13">
        <v>0.1</v>
      </c>
      <c r="R61" s="23" t="s">
        <v>32</v>
      </c>
      <c r="S61" s="24">
        <v>2</v>
      </c>
      <c r="T61" s="22">
        <f t="shared" si="1"/>
        <v>0.2</v>
      </c>
      <c r="U61" s="12" t="s">
        <v>111</v>
      </c>
      <c r="V61" s="25" t="s">
        <v>167</v>
      </c>
    </row>
    <row r="62" spans="1:22" x14ac:dyDescent="0.25">
      <c r="A62" s="11">
        <f t="shared" si="0"/>
        <v>50</v>
      </c>
      <c r="B62" s="14">
        <v>43619</v>
      </c>
      <c r="C62" s="9">
        <v>0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10" t="s">
        <v>59</v>
      </c>
      <c r="O62" s="18">
        <v>0</v>
      </c>
      <c r="P62" s="34" t="s">
        <v>168</v>
      </c>
      <c r="Q62" s="13">
        <v>0.18</v>
      </c>
      <c r="R62" s="23" t="s">
        <v>32</v>
      </c>
      <c r="S62" s="24">
        <v>4</v>
      </c>
      <c r="T62" s="22">
        <f t="shared" si="1"/>
        <v>0.72</v>
      </c>
      <c r="U62" s="25" t="s">
        <v>170</v>
      </c>
      <c r="V62" s="25" t="s">
        <v>171</v>
      </c>
    </row>
    <row r="63" spans="1:22" ht="18.75" customHeight="1" x14ac:dyDescent="0.25">
      <c r="A63" s="11">
        <f t="shared" si="0"/>
        <v>51</v>
      </c>
      <c r="B63" s="14">
        <v>43619</v>
      </c>
      <c r="C63" s="9">
        <v>0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10" t="s">
        <v>59</v>
      </c>
      <c r="O63" s="18">
        <v>0</v>
      </c>
      <c r="P63" s="34" t="s">
        <v>169</v>
      </c>
      <c r="Q63" s="13">
        <v>0.18</v>
      </c>
      <c r="R63" s="23" t="s">
        <v>32</v>
      </c>
      <c r="S63" s="24">
        <v>2</v>
      </c>
      <c r="T63" s="22">
        <f t="shared" si="1"/>
        <v>0.36</v>
      </c>
      <c r="U63" s="25" t="s">
        <v>170</v>
      </c>
      <c r="V63" s="25" t="s">
        <v>172</v>
      </c>
    </row>
    <row r="64" spans="1:22" x14ac:dyDescent="0.25">
      <c r="A64" s="11">
        <f t="shared" si="0"/>
        <v>52</v>
      </c>
      <c r="B64" s="17" t="s">
        <v>173</v>
      </c>
      <c r="C64" s="9">
        <v>0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10" t="s">
        <v>59</v>
      </c>
      <c r="O64" s="18">
        <v>0</v>
      </c>
      <c r="P64" s="34" t="s">
        <v>174</v>
      </c>
      <c r="Q64" s="13">
        <v>0.16</v>
      </c>
      <c r="R64" s="23" t="s">
        <v>32</v>
      </c>
      <c r="S64" s="24">
        <v>1</v>
      </c>
      <c r="T64" s="22">
        <f t="shared" si="1"/>
        <v>0.16</v>
      </c>
      <c r="U64" s="25" t="s">
        <v>175</v>
      </c>
      <c r="V64" s="25" t="s">
        <v>176</v>
      </c>
    </row>
    <row r="65" spans="1:22" x14ac:dyDescent="0.25">
      <c r="A65" s="11">
        <f t="shared" si="0"/>
        <v>53</v>
      </c>
      <c r="B65" s="17" t="s">
        <v>177</v>
      </c>
      <c r="C65" s="9">
        <v>0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10" t="s">
        <v>59</v>
      </c>
      <c r="O65" s="18">
        <v>0</v>
      </c>
      <c r="P65" s="34" t="s">
        <v>178</v>
      </c>
      <c r="Q65" s="13">
        <v>0.91</v>
      </c>
      <c r="R65" s="23" t="s">
        <v>32</v>
      </c>
      <c r="S65" s="24">
        <v>7</v>
      </c>
      <c r="T65" s="22">
        <f t="shared" si="1"/>
        <v>6.37</v>
      </c>
      <c r="U65" s="25" t="s">
        <v>131</v>
      </c>
      <c r="V65" s="25" t="s">
        <v>179</v>
      </c>
    </row>
    <row r="66" spans="1:22" x14ac:dyDescent="0.25">
      <c r="A66" s="11">
        <f t="shared" si="0"/>
        <v>54</v>
      </c>
      <c r="B66" s="17" t="s">
        <v>177</v>
      </c>
      <c r="C66" s="9">
        <v>0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10" t="s">
        <v>59</v>
      </c>
      <c r="O66" s="18">
        <v>0</v>
      </c>
      <c r="P66" s="34" t="s">
        <v>164</v>
      </c>
      <c r="Q66" s="13">
        <v>0.307</v>
      </c>
      <c r="R66" s="23" t="s">
        <v>32</v>
      </c>
      <c r="S66" s="24">
        <v>2</v>
      </c>
      <c r="T66" s="22">
        <f t="shared" si="1"/>
        <v>0.61399999999999999</v>
      </c>
      <c r="U66" s="25" t="s">
        <v>131</v>
      </c>
      <c r="V66" s="25" t="s">
        <v>179</v>
      </c>
    </row>
    <row r="67" spans="1:22" x14ac:dyDescent="0.25">
      <c r="A67" s="11">
        <f t="shared" si="0"/>
        <v>55</v>
      </c>
      <c r="B67" s="17" t="s">
        <v>177</v>
      </c>
      <c r="C67" s="9">
        <v>0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10" t="s">
        <v>59</v>
      </c>
      <c r="O67" s="18">
        <v>0</v>
      </c>
      <c r="P67" s="34" t="s">
        <v>180</v>
      </c>
      <c r="Q67" s="13">
        <v>1.6</v>
      </c>
      <c r="R67" s="23" t="s">
        <v>181</v>
      </c>
      <c r="S67" s="24">
        <v>3</v>
      </c>
      <c r="T67" s="22">
        <f t="shared" si="1"/>
        <v>4.8000000000000007</v>
      </c>
      <c r="U67" s="25" t="s">
        <v>131</v>
      </c>
      <c r="V67" s="25" t="s">
        <v>182</v>
      </c>
    </row>
    <row r="68" spans="1:22" x14ac:dyDescent="0.25">
      <c r="A68" s="11">
        <f t="shared" si="0"/>
        <v>56</v>
      </c>
      <c r="B68" s="17" t="s">
        <v>177</v>
      </c>
      <c r="C68" s="9">
        <v>0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10" t="s">
        <v>59</v>
      </c>
      <c r="O68" s="18">
        <v>0</v>
      </c>
      <c r="P68" s="34" t="s">
        <v>183</v>
      </c>
      <c r="Q68" s="13">
        <v>1.6</v>
      </c>
      <c r="R68" s="23" t="s">
        <v>181</v>
      </c>
      <c r="S68" s="24">
        <v>6</v>
      </c>
      <c r="T68" s="22">
        <f t="shared" si="1"/>
        <v>9.6000000000000014</v>
      </c>
      <c r="U68" s="25" t="s">
        <v>131</v>
      </c>
      <c r="V68" s="25" t="s">
        <v>186</v>
      </c>
    </row>
    <row r="69" spans="1:22" x14ac:dyDescent="0.25">
      <c r="A69" s="11">
        <f t="shared" si="0"/>
        <v>57</v>
      </c>
      <c r="B69" s="17" t="s">
        <v>177</v>
      </c>
      <c r="C69" s="9">
        <v>0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10" t="s">
        <v>59</v>
      </c>
      <c r="O69" s="18">
        <v>0</v>
      </c>
      <c r="P69" s="34" t="s">
        <v>184</v>
      </c>
      <c r="Q69" s="13">
        <v>1.2</v>
      </c>
      <c r="R69" s="23" t="s">
        <v>181</v>
      </c>
      <c r="S69" s="24">
        <v>4</v>
      </c>
      <c r="T69" s="22">
        <f t="shared" si="1"/>
        <v>4.8</v>
      </c>
      <c r="U69" s="25" t="s">
        <v>185</v>
      </c>
      <c r="V69" s="25" t="s">
        <v>179</v>
      </c>
    </row>
    <row r="70" spans="1:22" x14ac:dyDescent="0.25">
      <c r="A70" s="11">
        <f t="shared" si="0"/>
        <v>58</v>
      </c>
      <c r="B70" s="17" t="s">
        <v>187</v>
      </c>
      <c r="C70" s="9">
        <v>0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10" t="s">
        <v>59</v>
      </c>
      <c r="O70" s="18">
        <v>0</v>
      </c>
      <c r="P70" s="34" t="s">
        <v>188</v>
      </c>
      <c r="Q70" s="13">
        <v>0.19</v>
      </c>
      <c r="R70" s="23" t="s">
        <v>32</v>
      </c>
      <c r="S70" s="24">
        <v>15</v>
      </c>
      <c r="T70" s="22">
        <f t="shared" si="1"/>
        <v>2.85</v>
      </c>
      <c r="U70" s="25" t="s">
        <v>190</v>
      </c>
      <c r="V70" s="25" t="s">
        <v>191</v>
      </c>
    </row>
    <row r="71" spans="1:22" x14ac:dyDescent="0.25">
      <c r="A71" s="11">
        <f t="shared" si="0"/>
        <v>59</v>
      </c>
      <c r="B71" s="17" t="s">
        <v>187</v>
      </c>
      <c r="C71" s="9">
        <v>0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10" t="s">
        <v>59</v>
      </c>
      <c r="O71" s="18">
        <v>0</v>
      </c>
      <c r="P71" s="34" t="s">
        <v>189</v>
      </c>
      <c r="Q71" s="13">
        <v>0.17</v>
      </c>
      <c r="R71" s="23" t="s">
        <v>32</v>
      </c>
      <c r="S71" s="24">
        <v>15</v>
      </c>
      <c r="T71" s="22">
        <f t="shared" si="1"/>
        <v>2.5500000000000003</v>
      </c>
      <c r="U71" s="25" t="s">
        <v>190</v>
      </c>
      <c r="V71" s="25" t="s">
        <v>191</v>
      </c>
    </row>
    <row r="72" spans="1:22" x14ac:dyDescent="0.25">
      <c r="A72" s="11">
        <f t="shared" si="0"/>
        <v>60</v>
      </c>
      <c r="B72" s="17" t="s">
        <v>187</v>
      </c>
      <c r="C72" s="9">
        <v>0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10" t="s">
        <v>59</v>
      </c>
      <c r="O72" s="18">
        <v>0</v>
      </c>
      <c r="P72" s="34" t="s">
        <v>192</v>
      </c>
      <c r="Q72" s="13">
        <v>0.16</v>
      </c>
      <c r="R72" s="23" t="s">
        <v>32</v>
      </c>
      <c r="S72" s="24">
        <v>10</v>
      </c>
      <c r="T72" s="22">
        <f t="shared" si="1"/>
        <v>1.6</v>
      </c>
      <c r="U72" s="25" t="s">
        <v>190</v>
      </c>
      <c r="V72" s="25" t="s">
        <v>191</v>
      </c>
    </row>
    <row r="73" spans="1:22" x14ac:dyDescent="0.25">
      <c r="A73" s="11">
        <f t="shared" si="0"/>
        <v>61</v>
      </c>
      <c r="B73" s="17" t="s">
        <v>187</v>
      </c>
      <c r="C73" s="9">
        <v>0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10" t="s">
        <v>59</v>
      </c>
      <c r="O73" s="18">
        <v>0</v>
      </c>
      <c r="P73" s="34" t="s">
        <v>193</v>
      </c>
      <c r="Q73" s="13">
        <v>0.4</v>
      </c>
      <c r="R73" s="23" t="s">
        <v>32</v>
      </c>
      <c r="S73" s="24">
        <v>2</v>
      </c>
      <c r="T73" s="22">
        <f t="shared" si="1"/>
        <v>0.8</v>
      </c>
      <c r="U73" s="25" t="s">
        <v>190</v>
      </c>
      <c r="V73" s="25" t="s">
        <v>197</v>
      </c>
    </row>
    <row r="74" spans="1:22" x14ac:dyDescent="0.25">
      <c r="A74" s="11">
        <f t="shared" si="0"/>
        <v>62</v>
      </c>
      <c r="B74" s="17" t="s">
        <v>194</v>
      </c>
      <c r="C74" s="9">
        <v>0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10" t="s">
        <v>59</v>
      </c>
      <c r="O74" s="18">
        <v>0</v>
      </c>
      <c r="P74" s="34" t="s">
        <v>195</v>
      </c>
      <c r="Q74" s="13">
        <v>0.04</v>
      </c>
      <c r="R74" s="23" t="s">
        <v>229</v>
      </c>
      <c r="S74" s="24">
        <v>2</v>
      </c>
      <c r="T74" s="22">
        <f t="shared" si="1"/>
        <v>0.08</v>
      </c>
      <c r="U74" s="25" t="s">
        <v>196</v>
      </c>
      <c r="V74" s="25" t="s">
        <v>191</v>
      </c>
    </row>
    <row r="75" spans="1:22" x14ac:dyDescent="0.25">
      <c r="A75" s="11">
        <f t="shared" si="0"/>
        <v>63</v>
      </c>
      <c r="B75" s="17" t="s">
        <v>177</v>
      </c>
      <c r="C75" s="9">
        <v>0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10" t="s">
        <v>59</v>
      </c>
      <c r="O75" s="18">
        <v>0</v>
      </c>
      <c r="P75" s="34" t="s">
        <v>198</v>
      </c>
      <c r="Q75" s="13">
        <v>0.39</v>
      </c>
      <c r="R75" s="23" t="s">
        <v>32</v>
      </c>
      <c r="S75" s="24">
        <v>1</v>
      </c>
      <c r="T75" s="22">
        <f t="shared" si="1"/>
        <v>0.39</v>
      </c>
      <c r="U75" s="25" t="s">
        <v>199</v>
      </c>
      <c r="V75" s="25" t="s">
        <v>200</v>
      </c>
    </row>
    <row r="76" spans="1:22" x14ac:dyDescent="0.25">
      <c r="A76" s="11">
        <f t="shared" si="0"/>
        <v>64</v>
      </c>
      <c r="B76" s="17" t="s">
        <v>201</v>
      </c>
      <c r="C76" s="9">
        <v>0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10" t="s">
        <v>59</v>
      </c>
      <c r="O76" s="18">
        <v>0</v>
      </c>
      <c r="P76" s="34" t="s">
        <v>202</v>
      </c>
      <c r="Q76" s="13">
        <v>1.7</v>
      </c>
      <c r="R76" s="23" t="s">
        <v>203</v>
      </c>
      <c r="S76" s="24">
        <v>1</v>
      </c>
      <c r="T76" s="22">
        <f t="shared" si="1"/>
        <v>1.7</v>
      </c>
      <c r="U76" s="25" t="s">
        <v>139</v>
      </c>
      <c r="V76" s="25" t="s">
        <v>204</v>
      </c>
    </row>
    <row r="77" spans="1:22" x14ac:dyDescent="0.25">
      <c r="A77" s="11">
        <f t="shared" si="0"/>
        <v>65</v>
      </c>
      <c r="B77" s="17" t="s">
        <v>205</v>
      </c>
      <c r="C77" s="9">
        <v>0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10" t="s">
        <v>59</v>
      </c>
      <c r="O77" s="18">
        <v>0</v>
      </c>
      <c r="P77" s="64" t="s">
        <v>269</v>
      </c>
      <c r="Q77" s="13">
        <v>8.2860000000000003E-2</v>
      </c>
      <c r="R77" s="23" t="s">
        <v>125</v>
      </c>
      <c r="S77" s="24">
        <v>1.75</v>
      </c>
      <c r="T77" s="22">
        <v>0.14499999999999999</v>
      </c>
      <c r="U77" s="25" t="s">
        <v>206</v>
      </c>
      <c r="V77" s="25" t="s">
        <v>242</v>
      </c>
    </row>
    <row r="78" spans="1:22" x14ac:dyDescent="0.25">
      <c r="A78" s="11">
        <f t="shared" si="0"/>
        <v>66</v>
      </c>
      <c r="B78" s="17" t="s">
        <v>205</v>
      </c>
      <c r="C78" s="9">
        <v>0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10" t="s">
        <v>59</v>
      </c>
      <c r="O78" s="18">
        <v>0</v>
      </c>
      <c r="P78" s="64" t="s">
        <v>207</v>
      </c>
      <c r="Q78" s="13">
        <v>5.5E-2</v>
      </c>
      <c r="R78" s="23" t="s">
        <v>32</v>
      </c>
      <c r="S78" s="24">
        <v>1</v>
      </c>
      <c r="T78" s="22">
        <f t="shared" si="1"/>
        <v>5.5E-2</v>
      </c>
      <c r="U78" s="25" t="s">
        <v>206</v>
      </c>
      <c r="V78" s="25" t="s">
        <v>242</v>
      </c>
    </row>
    <row r="79" spans="1:22" x14ac:dyDescent="0.25">
      <c r="A79" s="11">
        <f t="shared" si="0"/>
        <v>67</v>
      </c>
      <c r="B79" s="17" t="s">
        <v>205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10" t="s">
        <v>59</v>
      </c>
      <c r="O79" s="18">
        <v>0</v>
      </c>
      <c r="P79" s="64" t="s">
        <v>208</v>
      </c>
      <c r="Q79" s="13">
        <v>1.4999999999999999E-2</v>
      </c>
      <c r="R79" s="23" t="s">
        <v>32</v>
      </c>
      <c r="S79" s="24">
        <v>1</v>
      </c>
      <c r="T79" s="22">
        <f t="shared" si="1"/>
        <v>1.4999999999999999E-2</v>
      </c>
      <c r="U79" s="25" t="s">
        <v>206</v>
      </c>
      <c r="V79" s="25" t="s">
        <v>242</v>
      </c>
    </row>
    <row r="80" spans="1:22" x14ac:dyDescent="0.25">
      <c r="A80" s="11">
        <f t="shared" ref="A80:A143" si="2">1+A79</f>
        <v>68</v>
      </c>
      <c r="B80" s="17" t="s">
        <v>205</v>
      </c>
      <c r="C80" s="9">
        <v>0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10" t="s">
        <v>59</v>
      </c>
      <c r="O80" s="18">
        <v>0</v>
      </c>
      <c r="P80" s="64" t="s">
        <v>209</v>
      </c>
      <c r="Q80" s="13">
        <v>0.03</v>
      </c>
      <c r="R80" s="23" t="s">
        <v>32</v>
      </c>
      <c r="S80" s="24">
        <v>2</v>
      </c>
      <c r="T80" s="22">
        <f t="shared" si="1"/>
        <v>0.06</v>
      </c>
      <c r="U80" s="25" t="s">
        <v>206</v>
      </c>
      <c r="V80" s="25" t="s">
        <v>242</v>
      </c>
    </row>
    <row r="81" spans="1:22" ht="30" x14ac:dyDescent="0.25">
      <c r="A81" s="11">
        <f t="shared" si="2"/>
        <v>69</v>
      </c>
      <c r="B81" s="17" t="s">
        <v>205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10" t="s">
        <v>59</v>
      </c>
      <c r="O81" s="18">
        <v>0</v>
      </c>
      <c r="P81" s="64" t="s">
        <v>210</v>
      </c>
      <c r="Q81" s="13">
        <v>6.7000000000000004E-2</v>
      </c>
      <c r="R81" s="23" t="s">
        <v>32</v>
      </c>
      <c r="S81" s="24">
        <v>5</v>
      </c>
      <c r="T81" s="22">
        <f t="shared" si="1"/>
        <v>0.33500000000000002</v>
      </c>
      <c r="U81" s="25" t="s">
        <v>206</v>
      </c>
      <c r="V81" s="25" t="s">
        <v>242</v>
      </c>
    </row>
    <row r="82" spans="1:22" ht="30" x14ac:dyDescent="0.25">
      <c r="A82" s="11">
        <f t="shared" si="2"/>
        <v>70</v>
      </c>
      <c r="B82" s="17" t="s">
        <v>205</v>
      </c>
      <c r="C82" s="9">
        <v>0</v>
      </c>
      <c r="D82" s="9">
        <v>0</v>
      </c>
      <c r="E82" s="9"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10" t="s">
        <v>59</v>
      </c>
      <c r="O82" s="18">
        <v>0</v>
      </c>
      <c r="P82" s="64" t="s">
        <v>211</v>
      </c>
      <c r="Q82" s="13">
        <v>0.33</v>
      </c>
      <c r="R82" s="23" t="s">
        <v>32</v>
      </c>
      <c r="S82" s="24">
        <v>2</v>
      </c>
      <c r="T82" s="22">
        <f t="shared" ref="T82:T150" si="3">Q82*S82</f>
        <v>0.66</v>
      </c>
      <c r="U82" s="25" t="s">
        <v>206</v>
      </c>
      <c r="V82" s="25" t="s">
        <v>242</v>
      </c>
    </row>
    <row r="83" spans="1:22" x14ac:dyDescent="0.25">
      <c r="A83" s="11">
        <f t="shared" si="2"/>
        <v>71</v>
      </c>
      <c r="B83" s="17" t="s">
        <v>205</v>
      </c>
      <c r="C83" s="9">
        <v>0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10" t="s">
        <v>59</v>
      </c>
      <c r="O83" s="18">
        <v>0</v>
      </c>
      <c r="P83" s="64" t="s">
        <v>294</v>
      </c>
      <c r="Q83" s="13">
        <v>4.4999999999999998E-2</v>
      </c>
      <c r="R83" s="23" t="s">
        <v>32</v>
      </c>
      <c r="S83" s="24">
        <v>4</v>
      </c>
      <c r="T83" s="22">
        <f t="shared" si="3"/>
        <v>0.18</v>
      </c>
      <c r="U83" s="25" t="s">
        <v>206</v>
      </c>
      <c r="V83" s="25" t="s">
        <v>242</v>
      </c>
    </row>
    <row r="84" spans="1:22" x14ac:dyDescent="0.25">
      <c r="A84" s="11">
        <f t="shared" si="2"/>
        <v>72</v>
      </c>
      <c r="B84" s="17" t="s">
        <v>205</v>
      </c>
      <c r="C84" s="9">
        <v>0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10" t="s">
        <v>59</v>
      </c>
      <c r="O84" s="18">
        <v>0</v>
      </c>
      <c r="P84" s="64" t="s">
        <v>212</v>
      </c>
      <c r="Q84" s="13">
        <v>0.01</v>
      </c>
      <c r="R84" s="23" t="s">
        <v>32</v>
      </c>
      <c r="S84" s="24">
        <v>34</v>
      </c>
      <c r="T84" s="22">
        <f t="shared" si="3"/>
        <v>0.34</v>
      </c>
      <c r="U84" s="25" t="s">
        <v>206</v>
      </c>
      <c r="V84" s="25" t="s">
        <v>242</v>
      </c>
    </row>
    <row r="85" spans="1:22" x14ac:dyDescent="0.25">
      <c r="A85" s="11">
        <f t="shared" si="2"/>
        <v>73</v>
      </c>
      <c r="B85" s="17" t="s">
        <v>205</v>
      </c>
      <c r="C85" s="9">
        <v>0</v>
      </c>
      <c r="D85" s="9"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10" t="s">
        <v>59</v>
      </c>
      <c r="O85" s="18">
        <v>0</v>
      </c>
      <c r="P85" s="64" t="s">
        <v>213</v>
      </c>
      <c r="Q85" s="13">
        <v>0.3</v>
      </c>
      <c r="R85" s="23" t="s">
        <v>32</v>
      </c>
      <c r="S85" s="24">
        <v>1</v>
      </c>
      <c r="T85" s="22">
        <f t="shared" si="3"/>
        <v>0.3</v>
      </c>
      <c r="U85" s="25" t="s">
        <v>206</v>
      </c>
      <c r="V85" s="25" t="s">
        <v>242</v>
      </c>
    </row>
    <row r="86" spans="1:22" x14ac:dyDescent="0.25">
      <c r="A86" s="11">
        <f t="shared" si="2"/>
        <v>74</v>
      </c>
      <c r="B86" s="17" t="s">
        <v>205</v>
      </c>
      <c r="C86" s="9">
        <v>0</v>
      </c>
      <c r="D86" s="9">
        <v>0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10" t="s">
        <v>59</v>
      </c>
      <c r="O86" s="18">
        <v>0</v>
      </c>
      <c r="P86" s="64" t="s">
        <v>295</v>
      </c>
      <c r="Q86" s="13">
        <v>0.15</v>
      </c>
      <c r="R86" s="23" t="s">
        <v>32</v>
      </c>
      <c r="S86" s="24">
        <v>1</v>
      </c>
      <c r="T86" s="22">
        <f t="shared" si="3"/>
        <v>0.15</v>
      </c>
      <c r="U86" s="25" t="s">
        <v>206</v>
      </c>
      <c r="V86" s="25" t="s">
        <v>242</v>
      </c>
    </row>
    <row r="87" spans="1:22" x14ac:dyDescent="0.25">
      <c r="A87" s="11">
        <f t="shared" si="2"/>
        <v>75</v>
      </c>
      <c r="B87" s="17" t="s">
        <v>205</v>
      </c>
      <c r="C87" s="9">
        <v>0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10" t="s">
        <v>59</v>
      </c>
      <c r="O87" s="18">
        <v>0</v>
      </c>
      <c r="P87" s="64" t="s">
        <v>294</v>
      </c>
      <c r="Q87" s="13">
        <v>0.05</v>
      </c>
      <c r="R87" s="23" t="s">
        <v>32</v>
      </c>
      <c r="S87" s="24">
        <v>2</v>
      </c>
      <c r="T87" s="22">
        <f t="shared" si="3"/>
        <v>0.1</v>
      </c>
      <c r="U87" s="25" t="s">
        <v>206</v>
      </c>
      <c r="V87" s="25" t="s">
        <v>242</v>
      </c>
    </row>
    <row r="88" spans="1:22" x14ac:dyDescent="0.25">
      <c r="A88" s="11">
        <f t="shared" si="2"/>
        <v>76</v>
      </c>
      <c r="B88" s="17" t="s">
        <v>205</v>
      </c>
      <c r="C88" s="9">
        <v>0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10" t="s">
        <v>59</v>
      </c>
      <c r="O88" s="18">
        <v>0</v>
      </c>
      <c r="P88" s="64" t="s">
        <v>214</v>
      </c>
      <c r="Q88" s="13">
        <v>5.5E-2</v>
      </c>
      <c r="R88" s="23" t="s">
        <v>32</v>
      </c>
      <c r="S88" s="24">
        <v>1</v>
      </c>
      <c r="T88" s="22">
        <f t="shared" si="3"/>
        <v>5.5E-2</v>
      </c>
      <c r="U88" s="25" t="s">
        <v>206</v>
      </c>
      <c r="V88" s="25" t="s">
        <v>242</v>
      </c>
    </row>
    <row r="89" spans="1:22" ht="18" customHeight="1" x14ac:dyDescent="0.25">
      <c r="A89" s="11">
        <f t="shared" si="2"/>
        <v>77</v>
      </c>
      <c r="B89" s="17" t="s">
        <v>205</v>
      </c>
      <c r="C89" s="9">
        <v>0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10" t="s">
        <v>59</v>
      </c>
      <c r="O89" s="18">
        <v>0</v>
      </c>
      <c r="P89" s="64" t="s">
        <v>215</v>
      </c>
      <c r="Q89" s="13">
        <v>8.5000000000000006E-2</v>
      </c>
      <c r="R89" s="23" t="s">
        <v>32</v>
      </c>
      <c r="S89" s="24">
        <v>1</v>
      </c>
      <c r="T89" s="22">
        <f t="shared" si="3"/>
        <v>8.5000000000000006E-2</v>
      </c>
      <c r="U89" s="25" t="s">
        <v>206</v>
      </c>
      <c r="V89" s="25" t="s">
        <v>242</v>
      </c>
    </row>
    <row r="90" spans="1:22" x14ac:dyDescent="0.25">
      <c r="A90" s="11">
        <f t="shared" si="2"/>
        <v>78</v>
      </c>
      <c r="B90" s="17" t="s">
        <v>205</v>
      </c>
      <c r="C90" s="9">
        <v>0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10" t="s">
        <v>59</v>
      </c>
      <c r="O90" s="18">
        <v>0</v>
      </c>
      <c r="P90" s="64" t="s">
        <v>295</v>
      </c>
      <c r="Q90" s="13">
        <v>0.13</v>
      </c>
      <c r="R90" s="23" t="s">
        <v>32</v>
      </c>
      <c r="S90" s="24">
        <v>2</v>
      </c>
      <c r="T90" s="22">
        <f t="shared" si="3"/>
        <v>0.26</v>
      </c>
      <c r="U90" s="25" t="s">
        <v>206</v>
      </c>
      <c r="V90" s="25" t="s">
        <v>242</v>
      </c>
    </row>
    <row r="91" spans="1:22" x14ac:dyDescent="0.25">
      <c r="A91" s="11">
        <f t="shared" si="2"/>
        <v>79</v>
      </c>
      <c r="B91" s="17" t="s">
        <v>205</v>
      </c>
      <c r="C91" s="9">
        <v>0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10" t="s">
        <v>59</v>
      </c>
      <c r="O91" s="18">
        <v>0</v>
      </c>
      <c r="P91" s="64" t="s">
        <v>216</v>
      </c>
      <c r="Q91" s="13">
        <v>0.14499999999999999</v>
      </c>
      <c r="R91" s="23" t="s">
        <v>32</v>
      </c>
      <c r="S91" s="24">
        <v>1</v>
      </c>
      <c r="T91" s="22">
        <f t="shared" si="3"/>
        <v>0.14499999999999999</v>
      </c>
      <c r="U91" s="25" t="s">
        <v>206</v>
      </c>
      <c r="V91" s="25" t="s">
        <v>242</v>
      </c>
    </row>
    <row r="92" spans="1:22" x14ac:dyDescent="0.25">
      <c r="A92" s="11">
        <f t="shared" si="2"/>
        <v>80</v>
      </c>
      <c r="B92" s="17" t="s">
        <v>205</v>
      </c>
      <c r="C92" s="9">
        <v>0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10" t="s">
        <v>59</v>
      </c>
      <c r="O92" s="18">
        <v>0</v>
      </c>
      <c r="P92" s="64" t="s">
        <v>217</v>
      </c>
      <c r="Q92" s="13">
        <v>0.33</v>
      </c>
      <c r="R92" s="23" t="s">
        <v>32</v>
      </c>
      <c r="S92" s="24">
        <v>1</v>
      </c>
      <c r="T92" s="22">
        <f t="shared" si="3"/>
        <v>0.33</v>
      </c>
      <c r="U92" s="25" t="s">
        <v>206</v>
      </c>
      <c r="V92" s="25" t="s">
        <v>242</v>
      </c>
    </row>
    <row r="93" spans="1:22" x14ac:dyDescent="0.25">
      <c r="A93" s="11">
        <f t="shared" si="2"/>
        <v>81</v>
      </c>
      <c r="B93" s="17" t="s">
        <v>205</v>
      </c>
      <c r="C93" s="9">
        <v>0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10" t="s">
        <v>59</v>
      </c>
      <c r="O93" s="18">
        <v>0</v>
      </c>
      <c r="P93" s="64" t="s">
        <v>293</v>
      </c>
      <c r="Q93" s="13">
        <v>0.23</v>
      </c>
      <c r="R93" s="23" t="s">
        <v>32</v>
      </c>
      <c r="S93" s="24">
        <v>1</v>
      </c>
      <c r="T93" s="22">
        <f t="shared" si="3"/>
        <v>0.23</v>
      </c>
      <c r="U93" s="25" t="s">
        <v>206</v>
      </c>
      <c r="V93" s="25" t="s">
        <v>242</v>
      </c>
    </row>
    <row r="94" spans="1:22" x14ac:dyDescent="0.25">
      <c r="A94" s="11">
        <f t="shared" si="2"/>
        <v>82</v>
      </c>
      <c r="B94" s="17" t="s">
        <v>205</v>
      </c>
      <c r="C94" s="9">
        <v>0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10" t="s">
        <v>59</v>
      </c>
      <c r="O94" s="18">
        <v>0</v>
      </c>
      <c r="P94" s="64" t="s">
        <v>218</v>
      </c>
      <c r="Q94" s="13">
        <v>0.08</v>
      </c>
      <c r="R94" s="23" t="s">
        <v>32</v>
      </c>
      <c r="S94" s="24">
        <v>1</v>
      </c>
      <c r="T94" s="22">
        <f t="shared" si="3"/>
        <v>0.08</v>
      </c>
      <c r="U94" s="25" t="s">
        <v>206</v>
      </c>
      <c r="V94" s="25" t="s">
        <v>242</v>
      </c>
    </row>
    <row r="95" spans="1:22" ht="15.75" customHeight="1" x14ac:dyDescent="0.25">
      <c r="A95" s="11">
        <f t="shared" si="2"/>
        <v>83</v>
      </c>
      <c r="B95" s="17" t="s">
        <v>205</v>
      </c>
      <c r="C95" s="9">
        <v>0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10" t="s">
        <v>59</v>
      </c>
      <c r="O95" s="18">
        <v>0</v>
      </c>
      <c r="P95" s="64" t="s">
        <v>219</v>
      </c>
      <c r="Q95" s="13">
        <v>0.2</v>
      </c>
      <c r="R95" s="23" t="s">
        <v>32</v>
      </c>
      <c r="S95" s="24">
        <v>1</v>
      </c>
      <c r="T95" s="22">
        <f t="shared" si="3"/>
        <v>0.2</v>
      </c>
      <c r="U95" s="25" t="s">
        <v>206</v>
      </c>
      <c r="V95" s="25" t="s">
        <v>242</v>
      </c>
    </row>
    <row r="96" spans="1:22" x14ac:dyDescent="0.25">
      <c r="A96" s="11">
        <f t="shared" si="2"/>
        <v>84</v>
      </c>
      <c r="B96" s="17" t="s">
        <v>205</v>
      </c>
      <c r="C96" s="9">
        <v>0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10" t="s">
        <v>59</v>
      </c>
      <c r="O96" s="18">
        <v>0</v>
      </c>
      <c r="P96" s="64" t="s">
        <v>220</v>
      </c>
      <c r="Q96" s="13">
        <v>0.2</v>
      </c>
      <c r="R96" s="23" t="s">
        <v>32</v>
      </c>
      <c r="S96" s="24">
        <v>1</v>
      </c>
      <c r="T96" s="22">
        <f t="shared" si="3"/>
        <v>0.2</v>
      </c>
      <c r="U96" s="25" t="s">
        <v>206</v>
      </c>
      <c r="V96" s="25" t="s">
        <v>242</v>
      </c>
    </row>
    <row r="97" spans="1:22" x14ac:dyDescent="0.25">
      <c r="A97" s="11">
        <f t="shared" si="2"/>
        <v>85</v>
      </c>
      <c r="B97" s="17" t="s">
        <v>205</v>
      </c>
      <c r="C97" s="9">
        <v>0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10" t="s">
        <v>59</v>
      </c>
      <c r="O97" s="18">
        <v>0</v>
      </c>
      <c r="P97" s="64" t="s">
        <v>221</v>
      </c>
      <c r="Q97" s="13">
        <v>0.3</v>
      </c>
      <c r="R97" s="23" t="s">
        <v>32</v>
      </c>
      <c r="S97" s="24">
        <v>1</v>
      </c>
      <c r="T97" s="22">
        <f t="shared" si="3"/>
        <v>0.3</v>
      </c>
      <c r="U97" s="25" t="s">
        <v>206</v>
      </c>
      <c r="V97" s="25" t="s">
        <v>242</v>
      </c>
    </row>
    <row r="98" spans="1:22" x14ac:dyDescent="0.25">
      <c r="A98" s="11">
        <f t="shared" si="2"/>
        <v>86</v>
      </c>
      <c r="B98" s="17" t="s">
        <v>205</v>
      </c>
      <c r="C98" s="9">
        <v>0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10" t="s">
        <v>59</v>
      </c>
      <c r="O98" s="18">
        <v>0</v>
      </c>
      <c r="P98" s="64" t="s">
        <v>222</v>
      </c>
      <c r="Q98" s="13">
        <v>0.12</v>
      </c>
      <c r="R98" s="23" t="s">
        <v>32</v>
      </c>
      <c r="S98" s="24">
        <v>1</v>
      </c>
      <c r="T98" s="22">
        <f t="shared" si="3"/>
        <v>0.12</v>
      </c>
      <c r="U98" s="25" t="s">
        <v>206</v>
      </c>
      <c r="V98" s="25" t="s">
        <v>242</v>
      </c>
    </row>
    <row r="99" spans="1:22" x14ac:dyDescent="0.25">
      <c r="A99" s="11">
        <f t="shared" si="2"/>
        <v>87</v>
      </c>
      <c r="B99" s="17" t="s">
        <v>205</v>
      </c>
      <c r="C99" s="9">
        <v>0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10" t="s">
        <v>59</v>
      </c>
      <c r="O99" s="18">
        <v>0</v>
      </c>
      <c r="P99" s="64" t="s">
        <v>294</v>
      </c>
      <c r="Q99" s="13">
        <v>5.5E-2</v>
      </c>
      <c r="R99" s="23" t="s">
        <v>32</v>
      </c>
      <c r="S99" s="24">
        <v>1</v>
      </c>
      <c r="T99" s="22">
        <f t="shared" si="3"/>
        <v>5.5E-2</v>
      </c>
      <c r="U99" s="25" t="s">
        <v>206</v>
      </c>
      <c r="V99" s="25" t="s">
        <v>242</v>
      </c>
    </row>
    <row r="100" spans="1:22" ht="19.5" customHeight="1" x14ac:dyDescent="0.25">
      <c r="A100" s="11">
        <f t="shared" si="2"/>
        <v>88</v>
      </c>
      <c r="B100" s="17" t="s">
        <v>205</v>
      </c>
      <c r="C100" s="9">
        <v>0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10" t="s">
        <v>59</v>
      </c>
      <c r="O100" s="18">
        <v>0</v>
      </c>
      <c r="P100" s="64" t="s">
        <v>223</v>
      </c>
      <c r="Q100" s="13">
        <v>0.23</v>
      </c>
      <c r="R100" s="23" t="s">
        <v>32</v>
      </c>
      <c r="S100" s="24">
        <v>1</v>
      </c>
      <c r="T100" s="22">
        <f t="shared" si="3"/>
        <v>0.23</v>
      </c>
      <c r="U100" s="25" t="s">
        <v>206</v>
      </c>
      <c r="V100" s="25" t="s">
        <v>242</v>
      </c>
    </row>
    <row r="101" spans="1:22" x14ac:dyDescent="0.25">
      <c r="A101" s="11">
        <f t="shared" si="2"/>
        <v>89</v>
      </c>
      <c r="B101" s="17" t="s">
        <v>205</v>
      </c>
      <c r="C101" s="9">
        <v>0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10" t="s">
        <v>59</v>
      </c>
      <c r="O101" s="18">
        <v>0</v>
      </c>
      <c r="P101" s="64" t="s">
        <v>224</v>
      </c>
      <c r="Q101" s="13">
        <v>4.4999999999999998E-2</v>
      </c>
      <c r="R101" s="23" t="s">
        <v>32</v>
      </c>
      <c r="S101" s="24">
        <v>1</v>
      </c>
      <c r="T101" s="22">
        <f t="shared" si="3"/>
        <v>4.4999999999999998E-2</v>
      </c>
      <c r="U101" s="25" t="s">
        <v>206</v>
      </c>
      <c r="V101" s="25" t="s">
        <v>242</v>
      </c>
    </row>
    <row r="102" spans="1:22" x14ac:dyDescent="0.25">
      <c r="A102" s="11">
        <f t="shared" si="2"/>
        <v>90</v>
      </c>
      <c r="B102" s="17" t="s">
        <v>205</v>
      </c>
      <c r="C102" s="9">
        <v>0</v>
      </c>
      <c r="D102" s="9">
        <v>0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10" t="s">
        <v>59</v>
      </c>
      <c r="O102" s="18">
        <v>0</v>
      </c>
      <c r="P102" s="64" t="s">
        <v>225</v>
      </c>
      <c r="Q102" s="13">
        <v>0.31</v>
      </c>
      <c r="R102" s="23" t="s">
        <v>32</v>
      </c>
      <c r="S102" s="24">
        <v>2</v>
      </c>
      <c r="T102" s="22">
        <f t="shared" si="3"/>
        <v>0.62</v>
      </c>
      <c r="U102" s="25" t="s">
        <v>206</v>
      </c>
      <c r="V102" s="25" t="s">
        <v>242</v>
      </c>
    </row>
    <row r="103" spans="1:22" x14ac:dyDescent="0.25">
      <c r="A103" s="11">
        <f t="shared" si="2"/>
        <v>91</v>
      </c>
      <c r="B103" s="17" t="s">
        <v>205</v>
      </c>
      <c r="C103" s="9">
        <v>0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10" t="s">
        <v>59</v>
      </c>
      <c r="O103" s="18">
        <v>0</v>
      </c>
      <c r="P103" s="64" t="s">
        <v>276</v>
      </c>
      <c r="Q103" s="13">
        <v>0.25</v>
      </c>
      <c r="R103" s="23" t="s">
        <v>32</v>
      </c>
      <c r="S103" s="24">
        <v>5</v>
      </c>
      <c r="T103" s="22">
        <f t="shared" si="3"/>
        <v>1.25</v>
      </c>
      <c r="U103" s="25" t="s">
        <v>206</v>
      </c>
      <c r="V103" s="25"/>
    </row>
    <row r="104" spans="1:22" x14ac:dyDescent="0.25">
      <c r="A104" s="11">
        <f t="shared" si="2"/>
        <v>92</v>
      </c>
      <c r="B104" s="17" t="s">
        <v>205</v>
      </c>
      <c r="C104" s="9">
        <v>0</v>
      </c>
      <c r="D104" s="9">
        <v>0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10" t="s">
        <v>59</v>
      </c>
      <c r="O104" s="18">
        <v>0</v>
      </c>
      <c r="P104" s="64" t="s">
        <v>226</v>
      </c>
      <c r="Q104" s="13">
        <v>0.12667</v>
      </c>
      <c r="R104" s="23" t="s">
        <v>125</v>
      </c>
      <c r="S104" s="63">
        <v>0.75</v>
      </c>
      <c r="T104" s="22">
        <v>9.5000000000000001E-2</v>
      </c>
      <c r="U104" s="25" t="s">
        <v>206</v>
      </c>
      <c r="V104" s="25" t="s">
        <v>242</v>
      </c>
    </row>
    <row r="105" spans="1:22" x14ac:dyDescent="0.25">
      <c r="A105" s="11">
        <f t="shared" si="2"/>
        <v>93</v>
      </c>
      <c r="B105" s="17" t="s">
        <v>205</v>
      </c>
      <c r="C105" s="9">
        <v>0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10" t="s">
        <v>59</v>
      </c>
      <c r="O105" s="18">
        <v>0</v>
      </c>
      <c r="P105" s="64" t="s">
        <v>227</v>
      </c>
      <c r="Q105" s="13">
        <v>2.5000000000000001E-2</v>
      </c>
      <c r="R105" s="23" t="s">
        <v>32</v>
      </c>
      <c r="S105" s="24">
        <v>1</v>
      </c>
      <c r="T105" s="22">
        <f t="shared" si="3"/>
        <v>2.5000000000000001E-2</v>
      </c>
      <c r="U105" s="25" t="s">
        <v>206</v>
      </c>
      <c r="V105" s="25" t="s">
        <v>242</v>
      </c>
    </row>
    <row r="106" spans="1:22" x14ac:dyDescent="0.25">
      <c r="A106" s="11">
        <f t="shared" si="2"/>
        <v>94</v>
      </c>
      <c r="B106" s="17" t="s">
        <v>205</v>
      </c>
      <c r="C106" s="9">
        <v>0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10" t="s">
        <v>59</v>
      </c>
      <c r="O106" s="18">
        <v>0</v>
      </c>
      <c r="P106" s="64" t="s">
        <v>228</v>
      </c>
      <c r="Q106" s="13">
        <v>1.4999999999999999E-2</v>
      </c>
      <c r="R106" s="23" t="s">
        <v>32</v>
      </c>
      <c r="S106" s="24">
        <v>5</v>
      </c>
      <c r="T106" s="22">
        <f t="shared" si="3"/>
        <v>7.4999999999999997E-2</v>
      </c>
      <c r="U106" s="25" t="s">
        <v>206</v>
      </c>
      <c r="V106" s="25" t="s">
        <v>242</v>
      </c>
    </row>
    <row r="107" spans="1:22" x14ac:dyDescent="0.25">
      <c r="A107" s="11">
        <f t="shared" si="2"/>
        <v>95</v>
      </c>
      <c r="B107" s="17" t="s">
        <v>205</v>
      </c>
      <c r="C107" s="9">
        <v>0</v>
      </c>
      <c r="D107" s="9">
        <v>0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10" t="s">
        <v>59</v>
      </c>
      <c r="O107" s="18">
        <v>0</v>
      </c>
      <c r="P107" s="64" t="s">
        <v>119</v>
      </c>
      <c r="Q107" s="13">
        <v>0.06</v>
      </c>
      <c r="R107" s="23" t="s">
        <v>229</v>
      </c>
      <c r="S107" s="24">
        <v>2</v>
      </c>
      <c r="T107" s="22">
        <f t="shared" si="3"/>
        <v>0.12</v>
      </c>
      <c r="U107" s="25" t="s">
        <v>206</v>
      </c>
      <c r="V107" s="25" t="s">
        <v>242</v>
      </c>
    </row>
    <row r="108" spans="1:22" x14ac:dyDescent="0.25">
      <c r="A108" s="11">
        <f t="shared" si="2"/>
        <v>96</v>
      </c>
      <c r="B108" s="17" t="s">
        <v>205</v>
      </c>
      <c r="C108" s="9">
        <v>0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10" t="s">
        <v>59</v>
      </c>
      <c r="O108" s="18">
        <v>0</v>
      </c>
      <c r="P108" s="64" t="s">
        <v>230</v>
      </c>
      <c r="Q108" s="13">
        <v>8.0000000000000004E-4</v>
      </c>
      <c r="R108" s="23" t="s">
        <v>32</v>
      </c>
      <c r="S108" s="24">
        <v>100</v>
      </c>
      <c r="T108" s="22">
        <f t="shared" si="3"/>
        <v>0.08</v>
      </c>
      <c r="U108" s="25" t="s">
        <v>206</v>
      </c>
      <c r="V108" s="25" t="s">
        <v>242</v>
      </c>
    </row>
    <row r="109" spans="1:22" x14ac:dyDescent="0.25">
      <c r="A109" s="11">
        <f t="shared" si="2"/>
        <v>97</v>
      </c>
      <c r="B109" s="17" t="s">
        <v>205</v>
      </c>
      <c r="C109" s="9">
        <v>0</v>
      </c>
      <c r="D109" s="9"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10" t="s">
        <v>59</v>
      </c>
      <c r="O109" s="18">
        <v>0</v>
      </c>
      <c r="P109" s="64" t="s">
        <v>231</v>
      </c>
      <c r="Q109" s="13">
        <v>8.0000000000000004E-4</v>
      </c>
      <c r="R109" s="23" t="s">
        <v>32</v>
      </c>
      <c r="S109" s="24">
        <v>100</v>
      </c>
      <c r="T109" s="22">
        <f t="shared" si="3"/>
        <v>0.08</v>
      </c>
      <c r="U109" s="25" t="s">
        <v>206</v>
      </c>
      <c r="V109" s="25" t="s">
        <v>242</v>
      </c>
    </row>
    <row r="110" spans="1:22" x14ac:dyDescent="0.25">
      <c r="A110" s="11">
        <f t="shared" si="2"/>
        <v>98</v>
      </c>
      <c r="B110" s="17" t="s">
        <v>205</v>
      </c>
      <c r="C110" s="9">
        <v>0</v>
      </c>
      <c r="D110" s="9">
        <v>0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10" t="s">
        <v>59</v>
      </c>
      <c r="O110" s="18">
        <v>0</v>
      </c>
      <c r="P110" s="64" t="s">
        <v>232</v>
      </c>
      <c r="Q110" s="13">
        <v>0.22</v>
      </c>
      <c r="R110" s="23" t="s">
        <v>32</v>
      </c>
      <c r="S110" s="24">
        <v>1</v>
      </c>
      <c r="T110" s="22">
        <f t="shared" si="3"/>
        <v>0.22</v>
      </c>
      <c r="U110" s="25" t="s">
        <v>206</v>
      </c>
      <c r="V110" s="25" t="s">
        <v>242</v>
      </c>
    </row>
    <row r="111" spans="1:22" x14ac:dyDescent="0.25">
      <c r="A111" s="11">
        <f t="shared" si="2"/>
        <v>99</v>
      </c>
      <c r="B111" s="17" t="s">
        <v>205</v>
      </c>
      <c r="C111" s="9">
        <v>0</v>
      </c>
      <c r="D111" s="9"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10" t="s">
        <v>59</v>
      </c>
      <c r="O111" s="18">
        <v>0</v>
      </c>
      <c r="P111" s="64" t="s">
        <v>296</v>
      </c>
      <c r="Q111" s="13">
        <v>0.31</v>
      </c>
      <c r="R111" s="23" t="s">
        <v>32</v>
      </c>
      <c r="S111" s="24">
        <v>1</v>
      </c>
      <c r="T111" s="22">
        <f t="shared" si="3"/>
        <v>0.31</v>
      </c>
      <c r="U111" s="25" t="s">
        <v>206</v>
      </c>
      <c r="V111" s="25" t="s">
        <v>242</v>
      </c>
    </row>
    <row r="112" spans="1:22" x14ac:dyDescent="0.25">
      <c r="A112" s="11">
        <f t="shared" si="2"/>
        <v>100</v>
      </c>
      <c r="B112" s="17" t="s">
        <v>205</v>
      </c>
      <c r="C112" s="9">
        <v>0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10" t="s">
        <v>59</v>
      </c>
      <c r="O112" s="18">
        <v>0</v>
      </c>
      <c r="P112" s="64" t="s">
        <v>239</v>
      </c>
      <c r="Q112" s="13">
        <v>8.5000000000000006E-2</v>
      </c>
      <c r="R112" s="23" t="s">
        <v>240</v>
      </c>
      <c r="S112" s="24">
        <v>4</v>
      </c>
      <c r="T112" s="22">
        <v>0.34</v>
      </c>
      <c r="U112" s="25" t="s">
        <v>206</v>
      </c>
      <c r="V112" s="25" t="s">
        <v>242</v>
      </c>
    </row>
    <row r="113" spans="1:22" ht="16.5" customHeight="1" x14ac:dyDescent="0.25">
      <c r="A113" s="11">
        <f t="shared" si="2"/>
        <v>101</v>
      </c>
      <c r="B113" s="17" t="s">
        <v>205</v>
      </c>
      <c r="C113" s="9">
        <v>0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10" t="s">
        <v>59</v>
      </c>
      <c r="O113" s="18">
        <v>0</v>
      </c>
      <c r="P113" s="64" t="s">
        <v>233</v>
      </c>
      <c r="Q113" s="13">
        <v>0.189</v>
      </c>
      <c r="R113" s="23" t="s">
        <v>32</v>
      </c>
      <c r="S113" s="24">
        <v>2</v>
      </c>
      <c r="T113" s="22">
        <f t="shared" si="3"/>
        <v>0.378</v>
      </c>
      <c r="U113" s="25" t="s">
        <v>206</v>
      </c>
      <c r="V113" s="25" t="s">
        <v>242</v>
      </c>
    </row>
    <row r="114" spans="1:22" ht="13.5" customHeight="1" x14ac:dyDescent="0.25">
      <c r="A114" s="11">
        <f t="shared" si="2"/>
        <v>102</v>
      </c>
      <c r="B114" s="17" t="s">
        <v>205</v>
      </c>
      <c r="C114" s="9">
        <v>0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10" t="s">
        <v>59</v>
      </c>
      <c r="O114" s="18">
        <v>0</v>
      </c>
      <c r="P114" s="64" t="s">
        <v>234</v>
      </c>
      <c r="Q114" s="13">
        <v>7.6499999999999999E-2</v>
      </c>
      <c r="R114" s="23" t="s">
        <v>32</v>
      </c>
      <c r="S114" s="24">
        <v>4</v>
      </c>
      <c r="T114" s="22">
        <f t="shared" si="3"/>
        <v>0.30599999999999999</v>
      </c>
      <c r="U114" s="25" t="s">
        <v>206</v>
      </c>
      <c r="V114" s="25" t="s">
        <v>242</v>
      </c>
    </row>
    <row r="115" spans="1:22" x14ac:dyDescent="0.25">
      <c r="A115" s="11">
        <f t="shared" si="2"/>
        <v>103</v>
      </c>
      <c r="B115" s="17" t="s">
        <v>205</v>
      </c>
      <c r="C115" s="9">
        <v>0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10" t="s">
        <v>59</v>
      </c>
      <c r="O115" s="18">
        <v>0</v>
      </c>
      <c r="P115" s="64" t="s">
        <v>235</v>
      </c>
      <c r="Q115" s="13">
        <v>7.1999999999999995E-2</v>
      </c>
      <c r="R115" s="23" t="s">
        <v>32</v>
      </c>
      <c r="S115" s="24">
        <v>1</v>
      </c>
      <c r="T115" s="22">
        <f t="shared" si="3"/>
        <v>7.1999999999999995E-2</v>
      </c>
      <c r="U115" s="25" t="s">
        <v>206</v>
      </c>
      <c r="V115" s="25" t="s">
        <v>242</v>
      </c>
    </row>
    <row r="116" spans="1:22" x14ac:dyDescent="0.25">
      <c r="A116" s="11">
        <f t="shared" si="2"/>
        <v>104</v>
      </c>
      <c r="B116" s="17" t="s">
        <v>205</v>
      </c>
      <c r="C116" s="9">
        <v>0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10" t="s">
        <v>59</v>
      </c>
      <c r="O116" s="18">
        <v>0</v>
      </c>
      <c r="P116" s="64" t="s">
        <v>236</v>
      </c>
      <c r="Q116" s="13">
        <v>5.4000000000000003E-3</v>
      </c>
      <c r="R116" s="23" t="s">
        <v>32</v>
      </c>
      <c r="S116" s="24">
        <v>1</v>
      </c>
      <c r="T116" s="22">
        <f t="shared" si="3"/>
        <v>5.4000000000000003E-3</v>
      </c>
      <c r="U116" s="25" t="s">
        <v>206</v>
      </c>
      <c r="V116" s="25" t="s">
        <v>242</v>
      </c>
    </row>
    <row r="117" spans="1:22" x14ac:dyDescent="0.25">
      <c r="A117" s="11">
        <f t="shared" si="2"/>
        <v>105</v>
      </c>
      <c r="B117" s="17" t="s">
        <v>205</v>
      </c>
      <c r="C117" s="9">
        <v>0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10" t="s">
        <v>59</v>
      </c>
      <c r="O117" s="18">
        <v>0</v>
      </c>
      <c r="P117" s="64" t="s">
        <v>237</v>
      </c>
      <c r="Q117" s="13">
        <v>0.108</v>
      </c>
      <c r="R117" s="23" t="s">
        <v>32</v>
      </c>
      <c r="S117" s="24">
        <v>1</v>
      </c>
      <c r="T117" s="22">
        <f t="shared" si="3"/>
        <v>0.108</v>
      </c>
      <c r="U117" s="25" t="s">
        <v>206</v>
      </c>
      <c r="V117" s="25" t="s">
        <v>242</v>
      </c>
    </row>
    <row r="118" spans="1:22" x14ac:dyDescent="0.25">
      <c r="A118" s="11">
        <f t="shared" si="2"/>
        <v>106</v>
      </c>
      <c r="B118" s="17" t="s">
        <v>205</v>
      </c>
      <c r="C118" s="9">
        <v>0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10" t="s">
        <v>59</v>
      </c>
      <c r="O118" s="18">
        <v>0</v>
      </c>
      <c r="P118" s="64" t="s">
        <v>238</v>
      </c>
      <c r="Q118" s="13">
        <v>0.10349999999999999</v>
      </c>
      <c r="R118" s="23" t="s">
        <v>32</v>
      </c>
      <c r="S118" s="24">
        <v>2</v>
      </c>
      <c r="T118" s="22">
        <f t="shared" si="3"/>
        <v>0.20699999999999999</v>
      </c>
      <c r="U118" s="25" t="s">
        <v>206</v>
      </c>
      <c r="V118" s="25" t="s">
        <v>242</v>
      </c>
    </row>
    <row r="119" spans="1:22" ht="13.5" customHeight="1" x14ac:dyDescent="0.25">
      <c r="A119" s="11">
        <f t="shared" si="2"/>
        <v>107</v>
      </c>
      <c r="B119" s="17" t="s">
        <v>205</v>
      </c>
      <c r="C119" s="9">
        <v>0</v>
      </c>
      <c r="D119" s="9">
        <v>0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10" t="s">
        <v>59</v>
      </c>
      <c r="O119" s="18">
        <v>0</v>
      </c>
      <c r="P119" s="64" t="s">
        <v>239</v>
      </c>
      <c r="Q119" s="13">
        <v>4.4999999999999998E-2</v>
      </c>
      <c r="R119" s="23" t="s">
        <v>240</v>
      </c>
      <c r="S119" s="24">
        <v>5</v>
      </c>
      <c r="T119" s="22">
        <v>0.22500000000000001</v>
      </c>
      <c r="U119" s="25" t="s">
        <v>206</v>
      </c>
      <c r="V119" s="25" t="s">
        <v>242</v>
      </c>
    </row>
    <row r="120" spans="1:22" x14ac:dyDescent="0.25">
      <c r="A120" s="11">
        <f t="shared" si="2"/>
        <v>108</v>
      </c>
      <c r="B120" s="17" t="s">
        <v>205</v>
      </c>
      <c r="C120" s="9">
        <v>0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10" t="s">
        <v>59</v>
      </c>
      <c r="O120" s="18">
        <v>0</v>
      </c>
      <c r="P120" s="64" t="s">
        <v>241</v>
      </c>
      <c r="Q120" s="13">
        <v>0.09</v>
      </c>
      <c r="R120" s="23" t="s">
        <v>32</v>
      </c>
      <c r="S120" s="24">
        <v>2</v>
      </c>
      <c r="T120" s="22">
        <f t="shared" si="3"/>
        <v>0.18</v>
      </c>
      <c r="U120" s="25" t="s">
        <v>206</v>
      </c>
      <c r="V120" s="25" t="s">
        <v>242</v>
      </c>
    </row>
    <row r="121" spans="1:22" x14ac:dyDescent="0.25">
      <c r="A121" s="11">
        <f t="shared" si="2"/>
        <v>109</v>
      </c>
      <c r="B121" s="17" t="s">
        <v>205</v>
      </c>
      <c r="C121" s="9">
        <v>0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10" t="s">
        <v>59</v>
      </c>
      <c r="O121" s="18">
        <v>0</v>
      </c>
      <c r="P121" s="64" t="s">
        <v>243</v>
      </c>
      <c r="Q121" s="13">
        <v>0.28499999999999998</v>
      </c>
      <c r="R121" s="23" t="s">
        <v>125</v>
      </c>
      <c r="S121" s="24">
        <v>1.8</v>
      </c>
      <c r="T121" s="22">
        <v>0.51300000000000001</v>
      </c>
      <c r="U121" s="25" t="s">
        <v>206</v>
      </c>
      <c r="V121" s="25" t="s">
        <v>242</v>
      </c>
    </row>
    <row r="122" spans="1:22" x14ac:dyDescent="0.25">
      <c r="A122" s="11">
        <f t="shared" si="2"/>
        <v>110</v>
      </c>
      <c r="B122" s="17" t="s">
        <v>205</v>
      </c>
      <c r="C122" s="9">
        <v>0</v>
      </c>
      <c r="D122" s="9">
        <v>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10" t="s">
        <v>59</v>
      </c>
      <c r="O122" s="18">
        <v>0</v>
      </c>
      <c r="P122" s="64" t="s">
        <v>244</v>
      </c>
      <c r="Q122" s="13">
        <v>0.10349999999999999</v>
      </c>
      <c r="R122" s="23" t="s">
        <v>32</v>
      </c>
      <c r="S122" s="24">
        <v>2</v>
      </c>
      <c r="T122" s="22">
        <f t="shared" si="3"/>
        <v>0.20699999999999999</v>
      </c>
      <c r="U122" s="25" t="s">
        <v>206</v>
      </c>
      <c r="V122" s="25" t="s">
        <v>242</v>
      </c>
    </row>
    <row r="123" spans="1:22" x14ac:dyDescent="0.25">
      <c r="A123" s="11">
        <f t="shared" si="2"/>
        <v>111</v>
      </c>
      <c r="B123" s="17" t="s">
        <v>205</v>
      </c>
      <c r="C123" s="9">
        <v>0</v>
      </c>
      <c r="D123" s="9">
        <v>0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10" t="s">
        <v>59</v>
      </c>
      <c r="O123" s="18">
        <v>0</v>
      </c>
      <c r="P123" s="64" t="s">
        <v>245</v>
      </c>
      <c r="Q123" s="13">
        <v>4.4999999999999998E-2</v>
      </c>
      <c r="R123" s="23" t="s">
        <v>32</v>
      </c>
      <c r="S123" s="24">
        <v>2</v>
      </c>
      <c r="T123" s="22">
        <f t="shared" si="3"/>
        <v>0.09</v>
      </c>
      <c r="U123" s="25" t="s">
        <v>206</v>
      </c>
      <c r="V123" s="25" t="s">
        <v>242</v>
      </c>
    </row>
    <row r="124" spans="1:22" x14ac:dyDescent="0.25">
      <c r="A124" s="11">
        <f t="shared" si="2"/>
        <v>112</v>
      </c>
      <c r="B124" s="17" t="s">
        <v>205</v>
      </c>
      <c r="C124" s="9">
        <v>0</v>
      </c>
      <c r="D124" s="9">
        <v>0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10" t="s">
        <v>59</v>
      </c>
      <c r="O124" s="18">
        <v>0</v>
      </c>
      <c r="P124" s="64" t="s">
        <v>246</v>
      </c>
      <c r="Q124" s="13">
        <v>8.0000000000000002E-3</v>
      </c>
      <c r="R124" s="23" t="s">
        <v>32</v>
      </c>
      <c r="S124" s="24">
        <v>12</v>
      </c>
      <c r="T124" s="22">
        <f t="shared" si="3"/>
        <v>9.6000000000000002E-2</v>
      </c>
      <c r="U124" s="25" t="s">
        <v>206</v>
      </c>
      <c r="V124" s="25" t="s">
        <v>242</v>
      </c>
    </row>
    <row r="125" spans="1:22" x14ac:dyDescent="0.25">
      <c r="A125" s="11">
        <f t="shared" si="2"/>
        <v>113</v>
      </c>
      <c r="B125" s="17" t="s">
        <v>205</v>
      </c>
      <c r="C125" s="9">
        <v>0</v>
      </c>
      <c r="D125" s="9">
        <v>0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  <c r="M125" s="9">
        <v>0</v>
      </c>
      <c r="N125" s="10" t="s">
        <v>59</v>
      </c>
      <c r="O125" s="18">
        <v>0</v>
      </c>
      <c r="P125" s="64" t="s">
        <v>247</v>
      </c>
      <c r="Q125" s="13">
        <v>1.6E-2</v>
      </c>
      <c r="R125" s="23" t="s">
        <v>32</v>
      </c>
      <c r="S125" s="24">
        <v>5</v>
      </c>
      <c r="T125" s="22">
        <f t="shared" si="3"/>
        <v>0.08</v>
      </c>
      <c r="U125" s="25" t="s">
        <v>206</v>
      </c>
      <c r="V125" s="25" t="s">
        <v>242</v>
      </c>
    </row>
    <row r="126" spans="1:22" x14ac:dyDescent="0.25">
      <c r="A126" s="11">
        <f t="shared" si="2"/>
        <v>114</v>
      </c>
      <c r="B126" s="17" t="s">
        <v>205</v>
      </c>
      <c r="C126" s="9">
        <v>0</v>
      </c>
      <c r="D126" s="9">
        <v>0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10" t="s">
        <v>59</v>
      </c>
      <c r="O126" s="18">
        <v>0</v>
      </c>
      <c r="P126" s="64" t="s">
        <v>248</v>
      </c>
      <c r="Q126" s="13">
        <v>1.7000000000000001E-2</v>
      </c>
      <c r="R126" s="23" t="s">
        <v>32</v>
      </c>
      <c r="S126" s="24">
        <v>1</v>
      </c>
      <c r="T126" s="22">
        <f t="shared" si="3"/>
        <v>1.7000000000000001E-2</v>
      </c>
      <c r="U126" s="25" t="s">
        <v>206</v>
      </c>
      <c r="V126" s="25" t="s">
        <v>242</v>
      </c>
    </row>
    <row r="127" spans="1:22" x14ac:dyDescent="0.25">
      <c r="A127" s="11">
        <f t="shared" si="2"/>
        <v>115</v>
      </c>
      <c r="B127" s="17" t="s">
        <v>205</v>
      </c>
      <c r="C127" s="9">
        <v>0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10" t="s">
        <v>59</v>
      </c>
      <c r="O127" s="18">
        <v>0</v>
      </c>
      <c r="P127" s="64" t="s">
        <v>249</v>
      </c>
      <c r="Q127" s="13">
        <v>0.09</v>
      </c>
      <c r="R127" s="23" t="s">
        <v>32</v>
      </c>
      <c r="S127" s="24">
        <v>1</v>
      </c>
      <c r="T127" s="22">
        <f t="shared" si="3"/>
        <v>0.09</v>
      </c>
      <c r="U127" s="25" t="s">
        <v>206</v>
      </c>
      <c r="V127" s="25" t="s">
        <v>242</v>
      </c>
    </row>
    <row r="128" spans="1:22" x14ac:dyDescent="0.25">
      <c r="A128" s="11">
        <f t="shared" si="2"/>
        <v>116</v>
      </c>
      <c r="B128" s="17" t="s">
        <v>205</v>
      </c>
      <c r="C128" s="9">
        <v>0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10" t="s">
        <v>59</v>
      </c>
      <c r="O128" s="18">
        <v>0</v>
      </c>
      <c r="P128" s="64" t="s">
        <v>250</v>
      </c>
      <c r="Q128" s="13">
        <v>8.0000000000000002E-3</v>
      </c>
      <c r="R128" s="23" t="s">
        <v>32</v>
      </c>
      <c r="S128" s="24">
        <v>1</v>
      </c>
      <c r="T128" s="22">
        <f t="shared" si="3"/>
        <v>8.0000000000000002E-3</v>
      </c>
      <c r="U128" s="25" t="s">
        <v>206</v>
      </c>
      <c r="V128" s="25" t="s">
        <v>242</v>
      </c>
    </row>
    <row r="129" spans="1:22" x14ac:dyDescent="0.25">
      <c r="A129" s="11">
        <f t="shared" si="2"/>
        <v>117</v>
      </c>
      <c r="B129" s="17" t="s">
        <v>205</v>
      </c>
      <c r="C129" s="9">
        <v>0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10" t="s">
        <v>59</v>
      </c>
      <c r="O129" s="18">
        <v>0</v>
      </c>
      <c r="P129" s="64" t="s">
        <v>251</v>
      </c>
      <c r="Q129" s="13">
        <v>1.7999999999999999E-2</v>
      </c>
      <c r="R129" s="23" t="s">
        <v>32</v>
      </c>
      <c r="S129" s="24">
        <v>2</v>
      </c>
      <c r="T129" s="22">
        <f t="shared" si="3"/>
        <v>3.5999999999999997E-2</v>
      </c>
      <c r="U129" s="25" t="s">
        <v>206</v>
      </c>
      <c r="V129" s="25" t="s">
        <v>242</v>
      </c>
    </row>
    <row r="130" spans="1:22" x14ac:dyDescent="0.25">
      <c r="A130" s="11">
        <f t="shared" si="2"/>
        <v>118</v>
      </c>
      <c r="B130" s="17" t="s">
        <v>205</v>
      </c>
      <c r="C130" s="9">
        <v>0</v>
      </c>
      <c r="D130" s="9">
        <v>0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10" t="s">
        <v>59</v>
      </c>
      <c r="O130" s="18">
        <v>0</v>
      </c>
      <c r="P130" s="64" t="s">
        <v>252</v>
      </c>
      <c r="Q130" s="13">
        <v>1.7000000000000001E-2</v>
      </c>
      <c r="R130" s="23" t="s">
        <v>32</v>
      </c>
      <c r="S130" s="24">
        <v>1</v>
      </c>
      <c r="T130" s="22">
        <f t="shared" si="3"/>
        <v>1.7000000000000001E-2</v>
      </c>
      <c r="U130" s="25" t="s">
        <v>206</v>
      </c>
      <c r="V130" s="25" t="s">
        <v>242</v>
      </c>
    </row>
    <row r="131" spans="1:22" x14ac:dyDescent="0.25">
      <c r="A131" s="11">
        <f t="shared" si="2"/>
        <v>119</v>
      </c>
      <c r="B131" s="17" t="s">
        <v>205</v>
      </c>
      <c r="C131" s="9">
        <v>0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10" t="s">
        <v>59</v>
      </c>
      <c r="O131" s="18">
        <v>0</v>
      </c>
      <c r="P131" s="64" t="s">
        <v>253</v>
      </c>
      <c r="Q131" s="13">
        <v>5.5E-2</v>
      </c>
      <c r="R131" s="23" t="s">
        <v>32</v>
      </c>
      <c r="S131" s="24">
        <v>1</v>
      </c>
      <c r="T131" s="22">
        <f t="shared" si="3"/>
        <v>5.5E-2</v>
      </c>
      <c r="U131" s="25" t="s">
        <v>206</v>
      </c>
      <c r="V131" s="25" t="s">
        <v>242</v>
      </c>
    </row>
    <row r="132" spans="1:22" x14ac:dyDescent="0.25">
      <c r="A132" s="11">
        <f t="shared" si="2"/>
        <v>120</v>
      </c>
      <c r="B132" s="17" t="s">
        <v>205</v>
      </c>
      <c r="C132" s="9">
        <v>0</v>
      </c>
      <c r="D132" s="9">
        <v>0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10" t="s">
        <v>59</v>
      </c>
      <c r="O132" s="18">
        <v>0</v>
      </c>
      <c r="P132" s="64" t="s">
        <v>254</v>
      </c>
      <c r="Q132" s="13">
        <v>0.04</v>
      </c>
      <c r="R132" s="23" t="s">
        <v>125</v>
      </c>
      <c r="S132" s="24">
        <v>8</v>
      </c>
      <c r="T132" s="22">
        <v>0.32</v>
      </c>
      <c r="U132" s="25" t="s">
        <v>206</v>
      </c>
      <c r="V132" s="25" t="s">
        <v>242</v>
      </c>
    </row>
    <row r="133" spans="1:22" x14ac:dyDescent="0.25">
      <c r="A133" s="11">
        <f t="shared" si="2"/>
        <v>121</v>
      </c>
      <c r="B133" s="17" t="s">
        <v>205</v>
      </c>
      <c r="C133" s="9">
        <v>0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10" t="s">
        <v>59</v>
      </c>
      <c r="O133" s="18">
        <v>0</v>
      </c>
      <c r="P133" s="64" t="s">
        <v>255</v>
      </c>
      <c r="Q133" s="13">
        <v>0.01</v>
      </c>
      <c r="R133" s="23" t="s">
        <v>32</v>
      </c>
      <c r="S133" s="24">
        <v>1</v>
      </c>
      <c r="T133" s="22">
        <f t="shared" si="3"/>
        <v>0.01</v>
      </c>
      <c r="U133" s="25" t="s">
        <v>206</v>
      </c>
      <c r="V133" s="25" t="s">
        <v>242</v>
      </c>
    </row>
    <row r="134" spans="1:22" x14ac:dyDescent="0.25">
      <c r="A134" s="11">
        <f t="shared" si="2"/>
        <v>122</v>
      </c>
      <c r="B134" s="17" t="s">
        <v>205</v>
      </c>
      <c r="C134" s="9">
        <v>0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10" t="s">
        <v>59</v>
      </c>
      <c r="O134" s="18">
        <v>0</v>
      </c>
      <c r="P134" s="64" t="s">
        <v>256</v>
      </c>
      <c r="Q134" s="13">
        <v>0.16</v>
      </c>
      <c r="R134" s="23" t="s">
        <v>32</v>
      </c>
      <c r="S134" s="24">
        <v>2</v>
      </c>
      <c r="T134" s="65">
        <f t="shared" si="3"/>
        <v>0.32</v>
      </c>
      <c r="U134" s="25" t="s">
        <v>206</v>
      </c>
      <c r="V134" s="25" t="s">
        <v>242</v>
      </c>
    </row>
    <row r="135" spans="1:22" x14ac:dyDescent="0.25">
      <c r="A135" s="11">
        <f t="shared" si="2"/>
        <v>123</v>
      </c>
      <c r="B135" s="17" t="s">
        <v>205</v>
      </c>
      <c r="C135" s="9">
        <v>0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10" t="s">
        <v>59</v>
      </c>
      <c r="O135" s="18">
        <v>0</v>
      </c>
      <c r="P135" s="64" t="s">
        <v>297</v>
      </c>
      <c r="Q135" s="13">
        <v>2.5000000000000001E-2</v>
      </c>
      <c r="R135" s="23" t="s">
        <v>32</v>
      </c>
      <c r="S135" s="24">
        <v>2</v>
      </c>
      <c r="T135" s="65">
        <f t="shared" si="3"/>
        <v>0.05</v>
      </c>
      <c r="U135" s="25" t="s">
        <v>206</v>
      </c>
      <c r="V135" s="25" t="s">
        <v>242</v>
      </c>
    </row>
    <row r="136" spans="1:22" x14ac:dyDescent="0.25">
      <c r="A136" s="11">
        <f t="shared" si="2"/>
        <v>124</v>
      </c>
      <c r="B136" s="17" t="s">
        <v>205</v>
      </c>
      <c r="C136" s="9">
        <v>0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10" t="s">
        <v>59</v>
      </c>
      <c r="O136" s="18">
        <v>0</v>
      </c>
      <c r="P136" s="64" t="s">
        <v>298</v>
      </c>
      <c r="Q136" s="13">
        <v>0.02</v>
      </c>
      <c r="R136" s="23" t="s">
        <v>32</v>
      </c>
      <c r="S136" s="24">
        <v>5</v>
      </c>
      <c r="T136" s="65">
        <f t="shared" si="3"/>
        <v>0.1</v>
      </c>
      <c r="U136" s="25" t="s">
        <v>206</v>
      </c>
      <c r="V136" s="25" t="s">
        <v>242</v>
      </c>
    </row>
    <row r="137" spans="1:22" x14ac:dyDescent="0.25">
      <c r="A137" s="11">
        <f t="shared" si="2"/>
        <v>125</v>
      </c>
      <c r="B137" s="17" t="s">
        <v>205</v>
      </c>
      <c r="C137" s="9">
        <v>0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10" t="s">
        <v>59</v>
      </c>
      <c r="O137" s="18">
        <v>0</v>
      </c>
      <c r="P137" s="64" t="s">
        <v>299</v>
      </c>
      <c r="Q137" s="13">
        <v>2.5000000000000001E-2</v>
      </c>
      <c r="R137" s="23" t="s">
        <v>32</v>
      </c>
      <c r="S137" s="24">
        <v>1</v>
      </c>
      <c r="T137" s="65">
        <f t="shared" si="3"/>
        <v>2.5000000000000001E-2</v>
      </c>
      <c r="U137" s="25" t="s">
        <v>206</v>
      </c>
      <c r="V137" s="25" t="s">
        <v>242</v>
      </c>
    </row>
    <row r="138" spans="1:22" ht="19.5" customHeight="1" x14ac:dyDescent="0.25">
      <c r="A138" s="11">
        <f t="shared" si="2"/>
        <v>126</v>
      </c>
      <c r="B138" s="17" t="s">
        <v>205</v>
      </c>
      <c r="C138" s="9">
        <v>0</v>
      </c>
      <c r="D138" s="9">
        <v>0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10" t="s">
        <v>59</v>
      </c>
      <c r="O138" s="18">
        <v>0</v>
      </c>
      <c r="P138" s="64" t="s">
        <v>256</v>
      </c>
      <c r="Q138" s="13">
        <v>7.4999999999999997E-2</v>
      </c>
      <c r="R138" s="23" t="s">
        <v>32</v>
      </c>
      <c r="S138" s="24">
        <v>1</v>
      </c>
      <c r="T138" s="65">
        <f t="shared" si="3"/>
        <v>7.4999999999999997E-2</v>
      </c>
      <c r="U138" s="25" t="s">
        <v>206</v>
      </c>
      <c r="V138" s="25" t="s">
        <v>242</v>
      </c>
    </row>
    <row r="139" spans="1:22" ht="19.5" customHeight="1" x14ac:dyDescent="0.25">
      <c r="A139" s="11">
        <f t="shared" si="2"/>
        <v>127</v>
      </c>
      <c r="B139" s="17" t="s">
        <v>205</v>
      </c>
      <c r="C139" s="9">
        <v>0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10" t="s">
        <v>59</v>
      </c>
      <c r="O139" s="18">
        <v>0</v>
      </c>
      <c r="P139" s="64" t="s">
        <v>257</v>
      </c>
      <c r="Q139" s="13">
        <v>0.06</v>
      </c>
      <c r="R139" s="23" t="s">
        <v>32</v>
      </c>
      <c r="S139" s="24">
        <v>3</v>
      </c>
      <c r="T139" s="22">
        <f t="shared" si="3"/>
        <v>0.18</v>
      </c>
      <c r="U139" s="25" t="s">
        <v>206</v>
      </c>
      <c r="V139" s="25" t="s">
        <v>242</v>
      </c>
    </row>
    <row r="140" spans="1:22" x14ac:dyDescent="0.25">
      <c r="A140" s="11">
        <f t="shared" si="2"/>
        <v>128</v>
      </c>
      <c r="B140" s="17" t="s">
        <v>205</v>
      </c>
      <c r="C140" s="9">
        <v>0</v>
      </c>
      <c r="D140" s="9">
        <v>0</v>
      </c>
      <c r="E140" s="9">
        <v>0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10" t="s">
        <v>59</v>
      </c>
      <c r="O140" s="18">
        <v>0</v>
      </c>
      <c r="P140" s="64" t="s">
        <v>258</v>
      </c>
      <c r="Q140" s="13">
        <v>6.5000000000000002E-2</v>
      </c>
      <c r="R140" s="23" t="s">
        <v>32</v>
      </c>
      <c r="S140" s="24">
        <v>2</v>
      </c>
      <c r="T140" s="22">
        <f t="shared" si="3"/>
        <v>0.13</v>
      </c>
      <c r="U140" s="25" t="s">
        <v>206</v>
      </c>
      <c r="V140" s="25" t="s">
        <v>242</v>
      </c>
    </row>
    <row r="141" spans="1:22" x14ac:dyDescent="0.25">
      <c r="A141" s="11">
        <f t="shared" si="2"/>
        <v>129</v>
      </c>
      <c r="B141" s="17" t="s">
        <v>205</v>
      </c>
      <c r="C141" s="9">
        <v>0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10" t="s">
        <v>59</v>
      </c>
      <c r="O141" s="18">
        <v>0</v>
      </c>
      <c r="P141" s="64" t="s">
        <v>259</v>
      </c>
      <c r="Q141" s="13">
        <v>4.4999999999999998E-2</v>
      </c>
      <c r="R141" s="23" t="s">
        <v>32</v>
      </c>
      <c r="S141" s="24">
        <v>5</v>
      </c>
      <c r="T141" s="22">
        <f t="shared" si="3"/>
        <v>0.22499999999999998</v>
      </c>
      <c r="U141" s="25" t="s">
        <v>206</v>
      </c>
      <c r="V141" s="25" t="s">
        <v>242</v>
      </c>
    </row>
    <row r="142" spans="1:22" x14ac:dyDescent="0.25">
      <c r="A142" s="11">
        <f t="shared" si="2"/>
        <v>130</v>
      </c>
      <c r="B142" s="17" t="s">
        <v>205</v>
      </c>
      <c r="C142" s="9">
        <v>0</v>
      </c>
      <c r="D142" s="9">
        <v>0</v>
      </c>
      <c r="E142" s="9">
        <v>0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10" t="s">
        <v>59</v>
      </c>
      <c r="O142" s="18">
        <v>0</v>
      </c>
      <c r="P142" s="64" t="s">
        <v>260</v>
      </c>
      <c r="Q142" s="13">
        <v>5.8999999999999997E-2</v>
      </c>
      <c r="R142" s="23" t="s">
        <v>32</v>
      </c>
      <c r="S142" s="24">
        <v>5</v>
      </c>
      <c r="T142" s="22">
        <f t="shared" si="3"/>
        <v>0.29499999999999998</v>
      </c>
      <c r="U142" s="25" t="s">
        <v>206</v>
      </c>
      <c r="V142" s="25" t="s">
        <v>242</v>
      </c>
    </row>
    <row r="143" spans="1:22" x14ac:dyDescent="0.25">
      <c r="A143" s="11">
        <f t="shared" si="2"/>
        <v>131</v>
      </c>
      <c r="B143" s="17" t="s">
        <v>205</v>
      </c>
      <c r="C143" s="9">
        <v>0</v>
      </c>
      <c r="D143" s="9">
        <v>0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10" t="s">
        <v>59</v>
      </c>
      <c r="O143" s="18">
        <v>0</v>
      </c>
      <c r="P143" s="64" t="s">
        <v>226</v>
      </c>
      <c r="Q143" s="13">
        <v>4.4999999999999998E-2</v>
      </c>
      <c r="R143" s="23" t="s">
        <v>125</v>
      </c>
      <c r="S143" s="24">
        <v>2</v>
      </c>
      <c r="T143" s="22">
        <v>0.09</v>
      </c>
      <c r="U143" s="25" t="s">
        <v>206</v>
      </c>
      <c r="V143" s="25" t="s">
        <v>242</v>
      </c>
    </row>
    <row r="144" spans="1:22" x14ac:dyDescent="0.25">
      <c r="A144" s="11">
        <f t="shared" ref="A144:A207" si="4">1+A143</f>
        <v>132</v>
      </c>
      <c r="B144" s="17" t="s">
        <v>205</v>
      </c>
      <c r="C144" s="9">
        <v>0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10" t="s">
        <v>59</v>
      </c>
      <c r="O144" s="18">
        <v>0</v>
      </c>
      <c r="P144" s="64" t="s">
        <v>262</v>
      </c>
      <c r="Q144" s="13">
        <v>1.4999999999999999E-2</v>
      </c>
      <c r="R144" s="23" t="s">
        <v>32</v>
      </c>
      <c r="S144" s="24">
        <v>1</v>
      </c>
      <c r="T144" s="22">
        <f t="shared" si="3"/>
        <v>1.4999999999999999E-2</v>
      </c>
      <c r="U144" s="25" t="s">
        <v>206</v>
      </c>
      <c r="V144" s="25" t="s">
        <v>242</v>
      </c>
    </row>
    <row r="145" spans="1:22" x14ac:dyDescent="0.25">
      <c r="A145" s="11">
        <f t="shared" si="4"/>
        <v>133</v>
      </c>
      <c r="B145" s="17" t="s">
        <v>205</v>
      </c>
      <c r="C145" s="9">
        <v>0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10" t="s">
        <v>59</v>
      </c>
      <c r="O145" s="18">
        <v>0</v>
      </c>
      <c r="P145" s="64" t="s">
        <v>261</v>
      </c>
      <c r="Q145" s="13">
        <v>0.03</v>
      </c>
      <c r="R145" s="23" t="s">
        <v>32</v>
      </c>
      <c r="S145" s="24">
        <v>8</v>
      </c>
      <c r="T145" s="22">
        <f t="shared" si="3"/>
        <v>0.24</v>
      </c>
      <c r="U145" s="25" t="s">
        <v>206</v>
      </c>
      <c r="V145" s="25" t="s">
        <v>242</v>
      </c>
    </row>
    <row r="146" spans="1:22" x14ac:dyDescent="0.25">
      <c r="A146" s="11">
        <f t="shared" si="4"/>
        <v>134</v>
      </c>
      <c r="B146" s="17" t="s">
        <v>205</v>
      </c>
      <c r="C146" s="9">
        <v>0</v>
      </c>
      <c r="D146" s="9">
        <v>0</v>
      </c>
      <c r="E146" s="9">
        <v>0</v>
      </c>
      <c r="F146" s="9">
        <v>0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0</v>
      </c>
      <c r="N146" s="10" t="s">
        <v>59</v>
      </c>
      <c r="O146" s="18">
        <v>0</v>
      </c>
      <c r="P146" s="64" t="s">
        <v>263</v>
      </c>
      <c r="Q146" s="13">
        <v>0.01</v>
      </c>
      <c r="R146" s="23" t="s">
        <v>32</v>
      </c>
      <c r="S146" s="24">
        <v>8</v>
      </c>
      <c r="T146" s="22">
        <f t="shared" si="3"/>
        <v>0.08</v>
      </c>
      <c r="U146" s="25" t="s">
        <v>206</v>
      </c>
      <c r="V146" s="25" t="s">
        <v>242</v>
      </c>
    </row>
    <row r="147" spans="1:22" x14ac:dyDescent="0.25">
      <c r="A147" s="11">
        <f t="shared" si="4"/>
        <v>135</v>
      </c>
      <c r="B147" s="17" t="s">
        <v>205</v>
      </c>
      <c r="C147" s="9">
        <v>0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10" t="s">
        <v>59</v>
      </c>
      <c r="O147" s="18">
        <v>0</v>
      </c>
      <c r="P147" s="64" t="s">
        <v>264</v>
      </c>
      <c r="Q147" s="13">
        <v>1.4999999999999999E-2</v>
      </c>
      <c r="R147" s="23" t="s">
        <v>32</v>
      </c>
      <c r="S147" s="24">
        <v>2</v>
      </c>
      <c r="T147" s="22">
        <f t="shared" si="3"/>
        <v>0.03</v>
      </c>
      <c r="U147" s="25" t="s">
        <v>206</v>
      </c>
      <c r="V147" s="25" t="s">
        <v>242</v>
      </c>
    </row>
    <row r="148" spans="1:22" x14ac:dyDescent="0.25">
      <c r="A148" s="11">
        <f t="shared" si="4"/>
        <v>136</v>
      </c>
      <c r="B148" s="17" t="s">
        <v>205</v>
      </c>
      <c r="C148" s="9">
        <v>0</v>
      </c>
      <c r="D148" s="9"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0</v>
      </c>
      <c r="N148" s="10" t="s">
        <v>59</v>
      </c>
      <c r="O148" s="18">
        <v>0</v>
      </c>
      <c r="P148" s="64" t="s">
        <v>265</v>
      </c>
      <c r="Q148" s="13">
        <v>0.38</v>
      </c>
      <c r="R148" s="23" t="s">
        <v>32</v>
      </c>
      <c r="S148" s="24">
        <v>1</v>
      </c>
      <c r="T148" s="22">
        <f t="shared" si="3"/>
        <v>0.38</v>
      </c>
      <c r="U148" s="25" t="s">
        <v>206</v>
      </c>
      <c r="V148" s="25" t="s">
        <v>242</v>
      </c>
    </row>
    <row r="149" spans="1:22" x14ac:dyDescent="0.25">
      <c r="A149" s="11">
        <f t="shared" si="4"/>
        <v>137</v>
      </c>
      <c r="B149" s="17" t="s">
        <v>205</v>
      </c>
      <c r="C149" s="9">
        <v>0</v>
      </c>
      <c r="D149" s="9">
        <v>0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10" t="s">
        <v>59</v>
      </c>
      <c r="O149" s="18">
        <v>0</v>
      </c>
      <c r="P149" s="64" t="s">
        <v>266</v>
      </c>
      <c r="Q149" s="13">
        <v>1.6E-2</v>
      </c>
      <c r="R149" s="23" t="s">
        <v>32</v>
      </c>
      <c r="S149" s="24">
        <v>1</v>
      </c>
      <c r="T149" s="22">
        <f t="shared" si="3"/>
        <v>1.6E-2</v>
      </c>
      <c r="U149" s="25" t="s">
        <v>206</v>
      </c>
      <c r="V149" s="25" t="s">
        <v>242</v>
      </c>
    </row>
    <row r="150" spans="1:22" x14ac:dyDescent="0.25">
      <c r="A150" s="11">
        <f t="shared" si="4"/>
        <v>138</v>
      </c>
      <c r="B150" s="17" t="s">
        <v>205</v>
      </c>
      <c r="C150" s="9">
        <v>0</v>
      </c>
      <c r="D150" s="9">
        <v>0</v>
      </c>
      <c r="E150" s="9">
        <v>0</v>
      </c>
      <c r="F150" s="9">
        <v>0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10" t="s">
        <v>59</v>
      </c>
      <c r="O150" s="18">
        <v>0</v>
      </c>
      <c r="P150" s="64" t="s">
        <v>267</v>
      </c>
      <c r="Q150" s="13">
        <v>0.05</v>
      </c>
      <c r="R150" s="23" t="s">
        <v>32</v>
      </c>
      <c r="S150" s="24">
        <v>1</v>
      </c>
      <c r="T150" s="22">
        <f t="shared" si="3"/>
        <v>0.05</v>
      </c>
      <c r="U150" s="25" t="s">
        <v>206</v>
      </c>
      <c r="V150" s="25" t="s">
        <v>242</v>
      </c>
    </row>
    <row r="151" spans="1:22" x14ac:dyDescent="0.25">
      <c r="A151" s="11">
        <f t="shared" si="4"/>
        <v>139</v>
      </c>
      <c r="B151" s="17" t="s">
        <v>205</v>
      </c>
      <c r="C151" s="9">
        <v>0</v>
      </c>
      <c r="D151" s="9">
        <v>0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10" t="s">
        <v>59</v>
      </c>
      <c r="O151" s="18">
        <v>0</v>
      </c>
      <c r="P151" s="64" t="s">
        <v>268</v>
      </c>
      <c r="Q151" s="13">
        <v>1.4999999999999999E-2</v>
      </c>
      <c r="R151" s="23" t="s">
        <v>32</v>
      </c>
      <c r="S151" s="24">
        <v>1</v>
      </c>
      <c r="T151" s="22">
        <f t="shared" ref="T151:T181" si="5">Q151*S151</f>
        <v>1.4999999999999999E-2</v>
      </c>
      <c r="U151" s="25" t="s">
        <v>206</v>
      </c>
      <c r="V151" s="25" t="s">
        <v>242</v>
      </c>
    </row>
    <row r="152" spans="1:22" x14ac:dyDescent="0.25">
      <c r="A152" s="11">
        <f t="shared" si="4"/>
        <v>140</v>
      </c>
      <c r="B152" s="17" t="s">
        <v>205</v>
      </c>
      <c r="C152" s="9">
        <v>0</v>
      </c>
      <c r="D152" s="9">
        <v>0</v>
      </c>
      <c r="E152" s="9">
        <v>0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10" t="s">
        <v>59</v>
      </c>
      <c r="O152" s="18">
        <v>0</v>
      </c>
      <c r="P152" s="64" t="s">
        <v>269</v>
      </c>
      <c r="Q152" s="13">
        <v>8.5330000000000003E-2</v>
      </c>
      <c r="R152" s="23" t="s">
        <v>125</v>
      </c>
      <c r="S152" s="63">
        <v>3.75</v>
      </c>
      <c r="T152" s="22">
        <v>0.32</v>
      </c>
      <c r="U152" s="25" t="s">
        <v>206</v>
      </c>
      <c r="V152" s="25" t="s">
        <v>242</v>
      </c>
    </row>
    <row r="153" spans="1:22" x14ac:dyDescent="0.25">
      <c r="A153" s="11">
        <f t="shared" si="4"/>
        <v>141</v>
      </c>
      <c r="B153" s="17" t="s">
        <v>205</v>
      </c>
      <c r="C153" s="9">
        <v>0</v>
      </c>
      <c r="D153" s="9">
        <v>0</v>
      </c>
      <c r="E153" s="9">
        <v>0</v>
      </c>
      <c r="F153" s="9">
        <v>0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9">
        <v>0</v>
      </c>
      <c r="N153" s="10" t="s">
        <v>59</v>
      </c>
      <c r="O153" s="18">
        <v>0</v>
      </c>
      <c r="P153" s="64" t="s">
        <v>270</v>
      </c>
      <c r="Q153" s="13">
        <v>1.4999999999999999E-2</v>
      </c>
      <c r="R153" s="23" t="s">
        <v>32</v>
      </c>
      <c r="S153" s="24">
        <v>1</v>
      </c>
      <c r="T153" s="22">
        <f t="shared" si="5"/>
        <v>1.4999999999999999E-2</v>
      </c>
      <c r="U153" s="25" t="s">
        <v>206</v>
      </c>
      <c r="V153" s="25" t="s">
        <v>242</v>
      </c>
    </row>
    <row r="154" spans="1:22" x14ac:dyDescent="0.25">
      <c r="A154" s="11">
        <f t="shared" si="4"/>
        <v>142</v>
      </c>
      <c r="B154" s="17" t="s">
        <v>205</v>
      </c>
      <c r="C154" s="9">
        <v>0</v>
      </c>
      <c r="D154" s="9">
        <v>0</v>
      </c>
      <c r="E154" s="9">
        <v>0</v>
      </c>
      <c r="F154" s="9">
        <v>0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0</v>
      </c>
      <c r="N154" s="10" t="s">
        <v>59</v>
      </c>
      <c r="O154" s="18">
        <v>0</v>
      </c>
      <c r="P154" s="64" t="s">
        <v>300</v>
      </c>
      <c r="Q154" s="13">
        <v>4.4999999999999998E-2</v>
      </c>
      <c r="R154" s="23" t="s">
        <v>32</v>
      </c>
      <c r="S154" s="24">
        <v>1</v>
      </c>
      <c r="T154" s="22">
        <f t="shared" si="5"/>
        <v>4.4999999999999998E-2</v>
      </c>
      <c r="U154" s="25" t="s">
        <v>206</v>
      </c>
      <c r="V154" s="25" t="s">
        <v>242</v>
      </c>
    </row>
    <row r="155" spans="1:22" x14ac:dyDescent="0.25">
      <c r="A155" s="11">
        <f t="shared" si="4"/>
        <v>143</v>
      </c>
      <c r="B155" s="17" t="s">
        <v>205</v>
      </c>
      <c r="C155" s="9">
        <v>0</v>
      </c>
      <c r="D155" s="9">
        <v>0</v>
      </c>
      <c r="E155" s="9">
        <v>0</v>
      </c>
      <c r="F155" s="9">
        <v>0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10" t="s">
        <v>59</v>
      </c>
      <c r="O155" s="18">
        <v>0</v>
      </c>
      <c r="P155" s="64" t="s">
        <v>271</v>
      </c>
      <c r="Q155" s="13">
        <v>0.01</v>
      </c>
      <c r="R155" s="23" t="s">
        <v>32</v>
      </c>
      <c r="S155" s="24">
        <v>5</v>
      </c>
      <c r="T155" s="22">
        <f t="shared" si="5"/>
        <v>0.05</v>
      </c>
      <c r="U155" s="25" t="s">
        <v>206</v>
      </c>
      <c r="V155" s="25" t="s">
        <v>242</v>
      </c>
    </row>
    <row r="156" spans="1:22" x14ac:dyDescent="0.25">
      <c r="A156" s="11">
        <f t="shared" si="4"/>
        <v>144</v>
      </c>
      <c r="B156" s="17" t="s">
        <v>205</v>
      </c>
      <c r="C156" s="9">
        <v>0</v>
      </c>
      <c r="D156" s="9">
        <v>0</v>
      </c>
      <c r="E156" s="9">
        <v>0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10" t="s">
        <v>59</v>
      </c>
      <c r="O156" s="18">
        <v>0</v>
      </c>
      <c r="P156" s="64" t="s">
        <v>272</v>
      </c>
      <c r="Q156" s="13">
        <v>3.5000000000000003E-2</v>
      </c>
      <c r="R156" s="23" t="s">
        <v>32</v>
      </c>
      <c r="S156" s="24">
        <v>7</v>
      </c>
      <c r="T156" s="22">
        <f t="shared" si="5"/>
        <v>0.24500000000000002</v>
      </c>
      <c r="U156" s="25" t="s">
        <v>206</v>
      </c>
      <c r="V156" s="25" t="s">
        <v>242</v>
      </c>
    </row>
    <row r="157" spans="1:22" x14ac:dyDescent="0.25">
      <c r="A157" s="11">
        <f t="shared" si="4"/>
        <v>145</v>
      </c>
      <c r="B157" s="17" t="s">
        <v>205</v>
      </c>
      <c r="C157" s="9">
        <v>0</v>
      </c>
      <c r="D157" s="9">
        <v>0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N157" s="10" t="s">
        <v>59</v>
      </c>
      <c r="O157" s="18">
        <v>0</v>
      </c>
      <c r="P157" s="64" t="s">
        <v>273</v>
      </c>
      <c r="Q157" s="13">
        <v>2.5000000000000001E-2</v>
      </c>
      <c r="R157" s="23" t="s">
        <v>125</v>
      </c>
      <c r="S157" s="24">
        <v>6</v>
      </c>
      <c r="T157" s="22">
        <v>0.15</v>
      </c>
      <c r="U157" s="25" t="s">
        <v>206</v>
      </c>
      <c r="V157" s="25" t="s">
        <v>242</v>
      </c>
    </row>
    <row r="158" spans="1:22" x14ac:dyDescent="0.25">
      <c r="A158" s="11">
        <f t="shared" si="4"/>
        <v>146</v>
      </c>
      <c r="B158" s="17" t="s">
        <v>205</v>
      </c>
      <c r="C158" s="9">
        <v>0</v>
      </c>
      <c r="D158" s="9">
        <v>0</v>
      </c>
      <c r="E158" s="9">
        <v>0</v>
      </c>
      <c r="F158" s="9">
        <v>0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10" t="s">
        <v>59</v>
      </c>
      <c r="O158" s="18">
        <v>0</v>
      </c>
      <c r="P158" s="64" t="s">
        <v>274</v>
      </c>
      <c r="Q158" s="13">
        <v>6.5000000000000002E-2</v>
      </c>
      <c r="R158" s="23" t="s">
        <v>125</v>
      </c>
      <c r="S158" s="24">
        <v>4</v>
      </c>
      <c r="T158" s="22">
        <v>0.26</v>
      </c>
      <c r="U158" s="25" t="s">
        <v>206</v>
      </c>
      <c r="V158" s="25" t="s">
        <v>242</v>
      </c>
    </row>
    <row r="159" spans="1:22" x14ac:dyDescent="0.25">
      <c r="A159" s="11">
        <f t="shared" si="4"/>
        <v>147</v>
      </c>
      <c r="B159" s="17" t="s">
        <v>205</v>
      </c>
      <c r="C159" s="9">
        <v>0</v>
      </c>
      <c r="D159" s="9">
        <v>0</v>
      </c>
      <c r="E159" s="9">
        <v>0</v>
      </c>
      <c r="F159" s="9">
        <v>0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10" t="s">
        <v>59</v>
      </c>
      <c r="O159" s="18">
        <v>0</v>
      </c>
      <c r="P159" s="64" t="s">
        <v>275</v>
      </c>
      <c r="Q159" s="13">
        <v>2.7E-2</v>
      </c>
      <c r="R159" s="23" t="s">
        <v>32</v>
      </c>
      <c r="S159" s="24">
        <v>8</v>
      </c>
      <c r="T159" s="22">
        <f t="shared" si="5"/>
        <v>0.216</v>
      </c>
      <c r="U159" s="25" t="s">
        <v>206</v>
      </c>
      <c r="V159" s="25" t="s">
        <v>242</v>
      </c>
    </row>
    <row r="160" spans="1:22" ht="17.25" customHeight="1" x14ac:dyDescent="0.25">
      <c r="A160" s="11">
        <f t="shared" si="4"/>
        <v>148</v>
      </c>
      <c r="B160" s="17" t="s">
        <v>205</v>
      </c>
      <c r="C160" s="9">
        <v>0</v>
      </c>
      <c r="D160" s="9">
        <v>0</v>
      </c>
      <c r="E160" s="9">
        <v>0</v>
      </c>
      <c r="F160" s="9">
        <v>0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  <c r="N160" s="10" t="s">
        <v>59</v>
      </c>
      <c r="O160" s="18">
        <v>0</v>
      </c>
      <c r="P160" s="64" t="s">
        <v>276</v>
      </c>
      <c r="Q160" s="13">
        <v>8.6669999999999997E-2</v>
      </c>
      <c r="R160" s="23" t="s">
        <v>32</v>
      </c>
      <c r="S160" s="24">
        <v>3</v>
      </c>
      <c r="T160" s="22">
        <v>0.26</v>
      </c>
      <c r="U160" s="25" t="s">
        <v>206</v>
      </c>
      <c r="V160" s="25" t="s">
        <v>242</v>
      </c>
    </row>
    <row r="161" spans="1:22" x14ac:dyDescent="0.25">
      <c r="A161" s="11">
        <f t="shared" si="4"/>
        <v>149</v>
      </c>
      <c r="B161" s="17" t="s">
        <v>205</v>
      </c>
      <c r="C161" s="9">
        <v>0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10" t="s">
        <v>59</v>
      </c>
      <c r="O161" s="18">
        <v>0</v>
      </c>
      <c r="P161" s="64" t="s">
        <v>301</v>
      </c>
      <c r="Q161" s="13">
        <v>0.05</v>
      </c>
      <c r="R161" s="23" t="s">
        <v>32</v>
      </c>
      <c r="S161" s="24">
        <v>1</v>
      </c>
      <c r="T161" s="22">
        <f t="shared" si="5"/>
        <v>0.05</v>
      </c>
      <c r="U161" s="25" t="s">
        <v>206</v>
      </c>
      <c r="V161" s="25" t="s">
        <v>242</v>
      </c>
    </row>
    <row r="162" spans="1:22" x14ac:dyDescent="0.25">
      <c r="A162" s="11">
        <f t="shared" si="4"/>
        <v>150</v>
      </c>
      <c r="B162" s="17" t="s">
        <v>205</v>
      </c>
      <c r="C162" s="9">
        <v>0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10" t="s">
        <v>59</v>
      </c>
      <c r="O162" s="18">
        <v>0</v>
      </c>
      <c r="P162" s="64" t="s">
        <v>277</v>
      </c>
      <c r="Q162" s="13">
        <v>0.12</v>
      </c>
      <c r="R162" s="23" t="s">
        <v>32</v>
      </c>
      <c r="S162" s="24">
        <v>1</v>
      </c>
      <c r="T162" s="22">
        <f t="shared" si="5"/>
        <v>0.12</v>
      </c>
      <c r="U162" s="25" t="s">
        <v>206</v>
      </c>
      <c r="V162" s="25" t="s">
        <v>242</v>
      </c>
    </row>
    <row r="163" spans="1:22" x14ac:dyDescent="0.25">
      <c r="A163" s="11">
        <f t="shared" si="4"/>
        <v>151</v>
      </c>
      <c r="B163" s="17" t="s">
        <v>205</v>
      </c>
      <c r="C163" s="9">
        <v>0</v>
      </c>
      <c r="D163" s="9">
        <v>0</v>
      </c>
      <c r="E163" s="9">
        <v>0</v>
      </c>
      <c r="F163" s="9">
        <v>0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  <c r="N163" s="10" t="s">
        <v>59</v>
      </c>
      <c r="O163" s="18">
        <v>0</v>
      </c>
      <c r="P163" s="64" t="s">
        <v>256</v>
      </c>
      <c r="Q163" s="13">
        <v>0.15</v>
      </c>
      <c r="R163" s="23" t="s">
        <v>32</v>
      </c>
      <c r="S163" s="24">
        <v>1</v>
      </c>
      <c r="T163" s="22">
        <f t="shared" si="5"/>
        <v>0.15</v>
      </c>
      <c r="U163" s="25" t="s">
        <v>206</v>
      </c>
      <c r="V163" s="25" t="s">
        <v>242</v>
      </c>
    </row>
    <row r="164" spans="1:22" ht="16.5" customHeight="1" x14ac:dyDescent="0.25">
      <c r="A164" s="11">
        <f t="shared" si="4"/>
        <v>152</v>
      </c>
      <c r="B164" s="17" t="s">
        <v>205</v>
      </c>
      <c r="C164" s="9">
        <v>0</v>
      </c>
      <c r="D164" s="9">
        <v>0</v>
      </c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  <c r="N164" s="10" t="s">
        <v>59</v>
      </c>
      <c r="O164" s="18">
        <v>0</v>
      </c>
      <c r="P164" s="64" t="s">
        <v>278</v>
      </c>
      <c r="Q164" s="13">
        <v>0.12</v>
      </c>
      <c r="R164" s="23" t="s">
        <v>32</v>
      </c>
      <c r="S164" s="24">
        <v>2</v>
      </c>
      <c r="T164" s="22">
        <f t="shared" si="5"/>
        <v>0.24</v>
      </c>
      <c r="U164" s="25" t="s">
        <v>206</v>
      </c>
      <c r="V164" s="25" t="s">
        <v>242</v>
      </c>
    </row>
    <row r="165" spans="1:22" x14ac:dyDescent="0.25">
      <c r="A165" s="11">
        <f t="shared" si="4"/>
        <v>153</v>
      </c>
      <c r="B165" s="17" t="s">
        <v>205</v>
      </c>
      <c r="C165" s="9">
        <v>0</v>
      </c>
      <c r="D165" s="9">
        <v>0</v>
      </c>
      <c r="E165" s="9">
        <v>0</v>
      </c>
      <c r="F165" s="9">
        <v>0</v>
      </c>
      <c r="G165" s="9">
        <v>0</v>
      </c>
      <c r="H165" s="9">
        <v>0</v>
      </c>
      <c r="I165" s="9">
        <v>0</v>
      </c>
      <c r="J165" s="9">
        <v>0</v>
      </c>
      <c r="K165" s="9">
        <v>0</v>
      </c>
      <c r="L165" s="9">
        <v>0</v>
      </c>
      <c r="M165" s="9">
        <v>0</v>
      </c>
      <c r="N165" s="10" t="s">
        <v>59</v>
      </c>
      <c r="O165" s="18">
        <v>0</v>
      </c>
      <c r="P165" s="64" t="s">
        <v>279</v>
      </c>
      <c r="Q165" s="13">
        <v>4.7E-2</v>
      </c>
      <c r="R165" s="23" t="s">
        <v>32</v>
      </c>
      <c r="S165" s="24">
        <v>5</v>
      </c>
      <c r="T165" s="22">
        <f t="shared" si="5"/>
        <v>0.23499999999999999</v>
      </c>
      <c r="U165" s="25" t="s">
        <v>206</v>
      </c>
      <c r="V165" s="25" t="s">
        <v>242</v>
      </c>
    </row>
    <row r="166" spans="1:22" x14ac:dyDescent="0.25">
      <c r="A166" s="11">
        <f t="shared" si="4"/>
        <v>154</v>
      </c>
      <c r="B166" s="17" t="s">
        <v>205</v>
      </c>
      <c r="C166" s="9">
        <v>0</v>
      </c>
      <c r="D166" s="9">
        <v>0</v>
      </c>
      <c r="E166" s="9">
        <v>0</v>
      </c>
      <c r="F166" s="9">
        <v>0</v>
      </c>
      <c r="G166" s="9">
        <v>0</v>
      </c>
      <c r="H166" s="9">
        <v>0</v>
      </c>
      <c r="I166" s="9">
        <v>0</v>
      </c>
      <c r="J166" s="9">
        <v>0</v>
      </c>
      <c r="K166" s="9">
        <v>0</v>
      </c>
      <c r="L166" s="9">
        <v>0</v>
      </c>
      <c r="M166" s="9">
        <v>0</v>
      </c>
      <c r="N166" s="10" t="s">
        <v>59</v>
      </c>
      <c r="O166" s="18">
        <v>0</v>
      </c>
      <c r="P166" s="64" t="s">
        <v>280</v>
      </c>
      <c r="Q166" s="13">
        <v>5.3749999999999999E-2</v>
      </c>
      <c r="R166" s="23" t="s">
        <v>32</v>
      </c>
      <c r="S166" s="24">
        <v>8</v>
      </c>
      <c r="T166" s="22">
        <f t="shared" si="5"/>
        <v>0.43</v>
      </c>
      <c r="U166" s="25" t="s">
        <v>206</v>
      </c>
      <c r="V166" s="25" t="s">
        <v>242</v>
      </c>
    </row>
    <row r="167" spans="1:22" x14ac:dyDescent="0.25">
      <c r="A167" s="11">
        <f t="shared" si="4"/>
        <v>155</v>
      </c>
      <c r="B167" s="17" t="s">
        <v>205</v>
      </c>
      <c r="C167" s="9">
        <v>0</v>
      </c>
      <c r="D167" s="9">
        <v>0</v>
      </c>
      <c r="E167" s="9">
        <v>0</v>
      </c>
      <c r="F167" s="9">
        <v>0</v>
      </c>
      <c r="G167" s="9">
        <v>0</v>
      </c>
      <c r="H167" s="9">
        <v>0</v>
      </c>
      <c r="I167" s="9">
        <v>0</v>
      </c>
      <c r="J167" s="9">
        <v>0</v>
      </c>
      <c r="K167" s="9">
        <v>0</v>
      </c>
      <c r="L167" s="9">
        <v>0</v>
      </c>
      <c r="M167" s="9">
        <v>0</v>
      </c>
      <c r="N167" s="10" t="s">
        <v>59</v>
      </c>
      <c r="O167" s="18">
        <v>0</v>
      </c>
      <c r="P167" s="64" t="s">
        <v>281</v>
      </c>
      <c r="Q167" s="13">
        <v>0.04</v>
      </c>
      <c r="R167" s="23" t="s">
        <v>32</v>
      </c>
      <c r="S167" s="24">
        <v>2</v>
      </c>
      <c r="T167" s="22">
        <f t="shared" si="5"/>
        <v>0.08</v>
      </c>
      <c r="U167" s="25" t="s">
        <v>206</v>
      </c>
      <c r="V167" s="25" t="s">
        <v>242</v>
      </c>
    </row>
    <row r="168" spans="1:22" x14ac:dyDescent="0.25">
      <c r="A168" s="11">
        <f t="shared" si="4"/>
        <v>156</v>
      </c>
      <c r="B168" s="17" t="s">
        <v>205</v>
      </c>
      <c r="C168" s="9">
        <v>0</v>
      </c>
      <c r="D168" s="9">
        <v>0</v>
      </c>
      <c r="E168" s="9">
        <v>0</v>
      </c>
      <c r="F168" s="9">
        <v>0</v>
      </c>
      <c r="G168" s="9">
        <v>0</v>
      </c>
      <c r="H168" s="9">
        <v>0</v>
      </c>
      <c r="I168" s="9">
        <v>0</v>
      </c>
      <c r="J168" s="9">
        <v>0</v>
      </c>
      <c r="K168" s="9">
        <v>0</v>
      </c>
      <c r="L168" s="9">
        <v>0</v>
      </c>
      <c r="M168" s="9">
        <v>0</v>
      </c>
      <c r="N168" s="10" t="s">
        <v>59</v>
      </c>
      <c r="O168" s="18">
        <v>0</v>
      </c>
      <c r="P168" s="64" t="s">
        <v>256</v>
      </c>
      <c r="Q168" s="13">
        <v>7.1429999999999993E-2</v>
      </c>
      <c r="R168" s="23" t="s">
        <v>32</v>
      </c>
      <c r="S168" s="24">
        <v>7</v>
      </c>
      <c r="T168" s="22">
        <v>0.5</v>
      </c>
      <c r="U168" s="25" t="s">
        <v>206</v>
      </c>
      <c r="V168" s="25" t="s">
        <v>242</v>
      </c>
    </row>
    <row r="169" spans="1:22" x14ac:dyDescent="0.25">
      <c r="A169" s="11">
        <f t="shared" si="4"/>
        <v>157</v>
      </c>
      <c r="B169" s="17" t="s">
        <v>205</v>
      </c>
      <c r="C169" s="9">
        <v>0</v>
      </c>
      <c r="D169" s="9">
        <v>0</v>
      </c>
      <c r="E169" s="9">
        <v>0</v>
      </c>
      <c r="F169" s="9">
        <v>0</v>
      </c>
      <c r="G169" s="9">
        <v>0</v>
      </c>
      <c r="H169" s="9">
        <v>0</v>
      </c>
      <c r="I169" s="9">
        <v>0</v>
      </c>
      <c r="J169" s="9">
        <v>0</v>
      </c>
      <c r="K169" s="9">
        <v>0</v>
      </c>
      <c r="L169" s="9">
        <v>0</v>
      </c>
      <c r="M169" s="9">
        <v>0</v>
      </c>
      <c r="N169" s="10" t="s">
        <v>59</v>
      </c>
      <c r="O169" s="18">
        <v>0</v>
      </c>
      <c r="P169" s="64" t="s">
        <v>227</v>
      </c>
      <c r="Q169" s="13">
        <v>2.2630000000000001E-2</v>
      </c>
      <c r="R169" s="23" t="s">
        <v>32</v>
      </c>
      <c r="S169" s="24">
        <v>19</v>
      </c>
      <c r="T169" s="22">
        <v>0.43</v>
      </c>
      <c r="U169" s="25" t="s">
        <v>206</v>
      </c>
      <c r="V169" s="25" t="s">
        <v>242</v>
      </c>
    </row>
    <row r="170" spans="1:22" x14ac:dyDescent="0.25">
      <c r="A170" s="11">
        <f t="shared" si="4"/>
        <v>158</v>
      </c>
      <c r="B170" s="17" t="s">
        <v>205</v>
      </c>
      <c r="C170" s="9">
        <v>0</v>
      </c>
      <c r="D170" s="9">
        <v>0</v>
      </c>
      <c r="E170" s="9">
        <v>0</v>
      </c>
      <c r="F170" s="9">
        <v>0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9">
        <v>0</v>
      </c>
      <c r="M170" s="9">
        <v>0</v>
      </c>
      <c r="N170" s="10" t="s">
        <v>59</v>
      </c>
      <c r="O170" s="18">
        <v>0</v>
      </c>
      <c r="P170" s="64" t="s">
        <v>302</v>
      </c>
      <c r="Q170" s="13">
        <v>0.03</v>
      </c>
      <c r="R170" s="23" t="s">
        <v>32</v>
      </c>
      <c r="S170" s="24">
        <v>6</v>
      </c>
      <c r="T170" s="22">
        <f t="shared" si="5"/>
        <v>0.18</v>
      </c>
      <c r="U170" s="25" t="s">
        <v>206</v>
      </c>
      <c r="V170" s="25" t="s">
        <v>242</v>
      </c>
    </row>
    <row r="171" spans="1:22" x14ac:dyDescent="0.25">
      <c r="A171" s="11">
        <f t="shared" si="4"/>
        <v>159</v>
      </c>
      <c r="B171" s="17" t="s">
        <v>205</v>
      </c>
      <c r="C171" s="9">
        <v>0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9">
        <v>0</v>
      </c>
      <c r="J171" s="9">
        <v>0</v>
      </c>
      <c r="K171" s="9">
        <v>0</v>
      </c>
      <c r="L171" s="9">
        <v>0</v>
      </c>
      <c r="M171" s="9">
        <v>0</v>
      </c>
      <c r="N171" s="10" t="s">
        <v>59</v>
      </c>
      <c r="O171" s="18">
        <v>0</v>
      </c>
      <c r="P171" s="64" t="s">
        <v>262</v>
      </c>
      <c r="Q171" s="13">
        <v>1.2500000000000001E-2</v>
      </c>
      <c r="R171" s="23" t="s">
        <v>32</v>
      </c>
      <c r="S171" s="24">
        <v>2</v>
      </c>
      <c r="T171" s="22">
        <f t="shared" si="5"/>
        <v>2.5000000000000001E-2</v>
      </c>
      <c r="U171" s="25" t="s">
        <v>206</v>
      </c>
      <c r="V171" s="25" t="s">
        <v>242</v>
      </c>
    </row>
    <row r="172" spans="1:22" x14ac:dyDescent="0.25">
      <c r="A172" s="11">
        <f t="shared" si="4"/>
        <v>160</v>
      </c>
      <c r="B172" s="17" t="s">
        <v>205</v>
      </c>
      <c r="C172" s="9">
        <v>0</v>
      </c>
      <c r="D172" s="9">
        <v>0</v>
      </c>
      <c r="E172" s="9">
        <v>0</v>
      </c>
      <c r="F172" s="9">
        <v>0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9">
        <v>0</v>
      </c>
      <c r="M172" s="9">
        <v>0</v>
      </c>
      <c r="N172" s="10" t="s">
        <v>59</v>
      </c>
      <c r="O172" s="18">
        <v>0</v>
      </c>
      <c r="P172" s="64" t="s">
        <v>397</v>
      </c>
      <c r="Q172" s="13">
        <v>0.125</v>
      </c>
      <c r="R172" s="23" t="s">
        <v>32</v>
      </c>
      <c r="S172" s="24">
        <v>1</v>
      </c>
      <c r="T172" s="22">
        <f t="shared" si="5"/>
        <v>0.125</v>
      </c>
      <c r="U172" s="25" t="s">
        <v>206</v>
      </c>
      <c r="V172" s="25" t="s">
        <v>242</v>
      </c>
    </row>
    <row r="173" spans="1:22" x14ac:dyDescent="0.25">
      <c r="A173" s="11">
        <f t="shared" si="4"/>
        <v>161</v>
      </c>
      <c r="B173" s="17" t="s">
        <v>205</v>
      </c>
      <c r="C173" s="9">
        <v>0</v>
      </c>
      <c r="D173" s="9">
        <v>0</v>
      </c>
      <c r="E173" s="9">
        <v>0</v>
      </c>
      <c r="F173" s="9">
        <v>0</v>
      </c>
      <c r="G173" s="9">
        <v>0</v>
      </c>
      <c r="H173" s="9">
        <v>0</v>
      </c>
      <c r="I173" s="9">
        <v>0</v>
      </c>
      <c r="J173" s="9">
        <v>0</v>
      </c>
      <c r="K173" s="9">
        <v>0</v>
      </c>
      <c r="L173" s="9">
        <v>0</v>
      </c>
      <c r="M173" s="9">
        <v>0</v>
      </c>
      <c r="N173" s="10" t="s">
        <v>59</v>
      </c>
      <c r="O173" s="18">
        <v>0</v>
      </c>
      <c r="P173" s="64" t="s">
        <v>282</v>
      </c>
      <c r="Q173" s="13">
        <v>0.06</v>
      </c>
      <c r="R173" s="23" t="s">
        <v>32</v>
      </c>
      <c r="S173" s="24">
        <v>1</v>
      </c>
      <c r="T173" s="22">
        <f t="shared" si="5"/>
        <v>0.06</v>
      </c>
      <c r="U173" s="25" t="s">
        <v>206</v>
      </c>
      <c r="V173" s="25" t="s">
        <v>242</v>
      </c>
    </row>
    <row r="174" spans="1:22" x14ac:dyDescent="0.25">
      <c r="A174" s="11">
        <f t="shared" si="4"/>
        <v>162</v>
      </c>
      <c r="B174" s="17" t="s">
        <v>205</v>
      </c>
      <c r="C174" s="9">
        <v>0</v>
      </c>
      <c r="D174" s="9">
        <v>0</v>
      </c>
      <c r="E174" s="9">
        <v>0</v>
      </c>
      <c r="F174" s="9">
        <v>0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0</v>
      </c>
      <c r="M174" s="9">
        <v>0</v>
      </c>
      <c r="N174" s="10" t="s">
        <v>59</v>
      </c>
      <c r="O174" s="18">
        <v>0</v>
      </c>
      <c r="P174" s="64" t="s">
        <v>283</v>
      </c>
      <c r="Q174" s="13">
        <v>5.0000000000000001E-3</v>
      </c>
      <c r="R174" s="23" t="s">
        <v>32</v>
      </c>
      <c r="S174" s="24">
        <v>9</v>
      </c>
      <c r="T174" s="22">
        <f t="shared" si="5"/>
        <v>4.4999999999999998E-2</v>
      </c>
      <c r="U174" s="25" t="s">
        <v>206</v>
      </c>
      <c r="V174" s="25" t="s">
        <v>242</v>
      </c>
    </row>
    <row r="175" spans="1:22" x14ac:dyDescent="0.25">
      <c r="A175" s="11">
        <f t="shared" si="4"/>
        <v>163</v>
      </c>
      <c r="B175" s="17" t="s">
        <v>205</v>
      </c>
      <c r="C175" s="9">
        <v>0</v>
      </c>
      <c r="D175" s="9">
        <v>0</v>
      </c>
      <c r="E175" s="9">
        <v>0</v>
      </c>
      <c r="F175" s="9">
        <v>0</v>
      </c>
      <c r="G175" s="9">
        <v>0</v>
      </c>
      <c r="H175" s="9">
        <v>0</v>
      </c>
      <c r="I175" s="9">
        <v>0</v>
      </c>
      <c r="J175" s="9">
        <v>0</v>
      </c>
      <c r="K175" s="9">
        <v>0</v>
      </c>
      <c r="L175" s="9">
        <v>0</v>
      </c>
      <c r="M175" s="9">
        <v>0</v>
      </c>
      <c r="N175" s="10" t="s">
        <v>59</v>
      </c>
      <c r="O175" s="18">
        <v>0</v>
      </c>
      <c r="P175" s="64" t="s">
        <v>284</v>
      </c>
      <c r="Q175" s="13">
        <v>3.3999999999999998E-3</v>
      </c>
      <c r="R175" s="23" t="s">
        <v>125</v>
      </c>
      <c r="S175" s="24">
        <v>50</v>
      </c>
      <c r="T175" s="22">
        <v>0.17</v>
      </c>
      <c r="U175" s="25" t="s">
        <v>206</v>
      </c>
      <c r="V175" s="25" t="s">
        <v>242</v>
      </c>
    </row>
    <row r="176" spans="1:22" x14ac:dyDescent="0.25">
      <c r="A176" s="11">
        <f t="shared" si="4"/>
        <v>164</v>
      </c>
      <c r="B176" s="17" t="s">
        <v>205</v>
      </c>
      <c r="C176" s="9">
        <v>0</v>
      </c>
      <c r="D176" s="9">
        <v>0</v>
      </c>
      <c r="E176" s="9">
        <v>0</v>
      </c>
      <c r="F176" s="9">
        <v>0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9">
        <v>0</v>
      </c>
      <c r="M176" s="9">
        <v>0</v>
      </c>
      <c r="N176" s="10" t="s">
        <v>59</v>
      </c>
      <c r="O176" s="18">
        <v>0</v>
      </c>
      <c r="P176" s="64" t="s">
        <v>285</v>
      </c>
      <c r="Q176" s="13">
        <v>1.4999999999999999E-2</v>
      </c>
      <c r="R176" s="23" t="s">
        <v>32</v>
      </c>
      <c r="S176" s="24">
        <v>2</v>
      </c>
      <c r="T176" s="22">
        <f t="shared" si="5"/>
        <v>0.03</v>
      </c>
      <c r="U176" s="25" t="s">
        <v>206</v>
      </c>
      <c r="V176" s="25" t="s">
        <v>242</v>
      </c>
    </row>
    <row r="177" spans="1:22" x14ac:dyDescent="0.25">
      <c r="A177" s="11">
        <f t="shared" si="4"/>
        <v>165</v>
      </c>
      <c r="B177" s="17" t="s">
        <v>205</v>
      </c>
      <c r="C177" s="9">
        <v>0</v>
      </c>
      <c r="D177" s="9">
        <v>0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v>0</v>
      </c>
      <c r="N177" s="10" t="s">
        <v>59</v>
      </c>
      <c r="O177" s="18">
        <v>0</v>
      </c>
      <c r="P177" s="64" t="s">
        <v>286</v>
      </c>
      <c r="Q177" s="13">
        <v>0.6</v>
      </c>
      <c r="R177" s="23" t="s">
        <v>32</v>
      </c>
      <c r="S177" s="24">
        <v>1</v>
      </c>
      <c r="T177" s="22">
        <f t="shared" si="5"/>
        <v>0.6</v>
      </c>
      <c r="U177" s="25" t="s">
        <v>206</v>
      </c>
      <c r="V177" s="25" t="s">
        <v>242</v>
      </c>
    </row>
    <row r="178" spans="1:22" x14ac:dyDescent="0.25">
      <c r="A178" s="11">
        <f t="shared" si="4"/>
        <v>166</v>
      </c>
      <c r="B178" s="17" t="s">
        <v>205</v>
      </c>
      <c r="C178" s="9">
        <v>0</v>
      </c>
      <c r="D178" s="9">
        <v>0</v>
      </c>
      <c r="E178" s="9">
        <v>0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10" t="s">
        <v>59</v>
      </c>
      <c r="O178" s="18">
        <v>0</v>
      </c>
      <c r="P178" s="64" t="s">
        <v>287</v>
      </c>
      <c r="Q178" s="13">
        <v>0.11</v>
      </c>
      <c r="R178" s="23" t="s">
        <v>32</v>
      </c>
      <c r="S178" s="24">
        <v>1</v>
      </c>
      <c r="T178" s="22">
        <f t="shared" si="5"/>
        <v>0.11</v>
      </c>
      <c r="U178" s="25" t="s">
        <v>206</v>
      </c>
      <c r="V178" s="25" t="s">
        <v>242</v>
      </c>
    </row>
    <row r="179" spans="1:22" x14ac:dyDescent="0.25">
      <c r="A179" s="11">
        <f t="shared" si="4"/>
        <v>167</v>
      </c>
      <c r="B179" s="17" t="s">
        <v>205</v>
      </c>
      <c r="C179" s="9">
        <v>0</v>
      </c>
      <c r="D179" s="9">
        <v>0</v>
      </c>
      <c r="E179" s="9">
        <v>0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  <c r="N179" s="10" t="s">
        <v>59</v>
      </c>
      <c r="O179" s="18">
        <v>0</v>
      </c>
      <c r="P179" s="64" t="s">
        <v>280</v>
      </c>
      <c r="Q179" s="13">
        <v>9.5000000000000001E-2</v>
      </c>
      <c r="R179" s="23" t="s">
        <v>32</v>
      </c>
      <c r="S179" s="24">
        <v>2</v>
      </c>
      <c r="T179" s="22">
        <f t="shared" si="5"/>
        <v>0.19</v>
      </c>
      <c r="U179" s="25" t="s">
        <v>206</v>
      </c>
      <c r="V179" s="25" t="s">
        <v>242</v>
      </c>
    </row>
    <row r="180" spans="1:22" x14ac:dyDescent="0.25">
      <c r="A180" s="11">
        <f t="shared" si="4"/>
        <v>168</v>
      </c>
      <c r="B180" s="17" t="s">
        <v>205</v>
      </c>
      <c r="C180" s="9">
        <v>0</v>
      </c>
      <c r="D180" s="9">
        <v>0</v>
      </c>
      <c r="E180" s="9">
        <v>0</v>
      </c>
      <c r="F180" s="9">
        <v>0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9">
        <v>0</v>
      </c>
      <c r="N180" s="10" t="s">
        <v>59</v>
      </c>
      <c r="O180" s="18">
        <v>0</v>
      </c>
      <c r="P180" s="64" t="s">
        <v>288</v>
      </c>
      <c r="Q180" s="13">
        <v>2.5000000000000001E-2</v>
      </c>
      <c r="R180" s="23" t="s">
        <v>32</v>
      </c>
      <c r="S180" s="24">
        <v>1</v>
      </c>
      <c r="T180" s="22">
        <f t="shared" si="5"/>
        <v>2.5000000000000001E-2</v>
      </c>
      <c r="U180" s="25" t="s">
        <v>206</v>
      </c>
      <c r="V180" s="25" t="s">
        <v>242</v>
      </c>
    </row>
    <row r="181" spans="1:22" x14ac:dyDescent="0.25">
      <c r="A181" s="11">
        <f t="shared" si="4"/>
        <v>169</v>
      </c>
      <c r="B181" s="17" t="s">
        <v>205</v>
      </c>
      <c r="C181" s="9">
        <v>0</v>
      </c>
      <c r="D181" s="9">
        <v>0</v>
      </c>
      <c r="E181" s="9">
        <v>0</v>
      </c>
      <c r="F181" s="9">
        <v>0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9">
        <v>0</v>
      </c>
      <c r="N181" s="10" t="s">
        <v>59</v>
      </c>
      <c r="O181" s="18">
        <v>0</v>
      </c>
      <c r="P181" s="64" t="s">
        <v>303</v>
      </c>
      <c r="Q181" s="13">
        <v>2.5000000000000001E-2</v>
      </c>
      <c r="R181" s="23" t="s">
        <v>32</v>
      </c>
      <c r="S181" s="24">
        <v>1</v>
      </c>
      <c r="T181" s="22">
        <f t="shared" si="5"/>
        <v>2.5000000000000001E-2</v>
      </c>
      <c r="U181" s="25" t="s">
        <v>206</v>
      </c>
      <c r="V181" s="25" t="s">
        <v>242</v>
      </c>
    </row>
    <row r="182" spans="1:22" x14ac:dyDescent="0.25">
      <c r="A182" s="11">
        <f t="shared" si="4"/>
        <v>170</v>
      </c>
      <c r="B182" s="17" t="s">
        <v>305</v>
      </c>
      <c r="C182" s="9">
        <v>0</v>
      </c>
      <c r="D182" s="9">
        <v>0</v>
      </c>
      <c r="E182" s="9">
        <v>0</v>
      </c>
      <c r="F182" s="9">
        <v>0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  <c r="M182" s="9">
        <v>0</v>
      </c>
      <c r="N182" s="10" t="s">
        <v>59</v>
      </c>
      <c r="O182" s="18">
        <v>0</v>
      </c>
      <c r="P182" s="66" t="s">
        <v>289</v>
      </c>
      <c r="Q182" s="13">
        <v>2.1999999999999999E-2</v>
      </c>
      <c r="R182" s="23" t="s">
        <v>125</v>
      </c>
      <c r="S182" s="24">
        <v>180</v>
      </c>
      <c r="T182" s="22">
        <v>3.96</v>
      </c>
      <c r="U182" s="25" t="s">
        <v>126</v>
      </c>
      <c r="V182" s="25" t="s">
        <v>304</v>
      </c>
    </row>
    <row r="183" spans="1:22" x14ac:dyDescent="0.25">
      <c r="A183" s="11">
        <f t="shared" si="4"/>
        <v>171</v>
      </c>
      <c r="B183" s="17" t="s">
        <v>305</v>
      </c>
      <c r="C183" s="9">
        <v>0</v>
      </c>
      <c r="D183" s="9">
        <v>0</v>
      </c>
      <c r="E183" s="9">
        <v>0</v>
      </c>
      <c r="F183" s="9">
        <v>0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9">
        <v>0</v>
      </c>
      <c r="N183" s="10" t="s">
        <v>59</v>
      </c>
      <c r="O183" s="18">
        <v>0</v>
      </c>
      <c r="P183" s="66" t="s">
        <v>290</v>
      </c>
      <c r="Q183" s="13">
        <v>6.0000000000000001E-3</v>
      </c>
      <c r="R183" s="23" t="s">
        <v>125</v>
      </c>
      <c r="S183" s="24">
        <v>88</v>
      </c>
      <c r="T183" s="22">
        <f>Q183*S183</f>
        <v>0.52800000000000002</v>
      </c>
      <c r="U183" s="25" t="s">
        <v>126</v>
      </c>
      <c r="V183" s="25" t="s">
        <v>304</v>
      </c>
    </row>
    <row r="184" spans="1:22" ht="30" x14ac:dyDescent="0.25">
      <c r="A184" s="11">
        <f t="shared" si="4"/>
        <v>172</v>
      </c>
      <c r="B184" s="17" t="s">
        <v>305</v>
      </c>
      <c r="C184" s="9">
        <v>0</v>
      </c>
      <c r="D184" s="9">
        <v>0</v>
      </c>
      <c r="E184" s="9">
        <v>0</v>
      </c>
      <c r="F184" s="9">
        <v>0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9">
        <v>0</v>
      </c>
      <c r="N184" s="10" t="s">
        <v>59</v>
      </c>
      <c r="O184" s="18">
        <v>0</v>
      </c>
      <c r="P184" s="66" t="s">
        <v>291</v>
      </c>
      <c r="Q184" s="13">
        <v>0.05</v>
      </c>
      <c r="R184" s="23" t="s">
        <v>32</v>
      </c>
      <c r="S184" s="24">
        <v>1</v>
      </c>
      <c r="T184" s="22">
        <f>Q184*S184</f>
        <v>0.05</v>
      </c>
      <c r="U184" s="25" t="s">
        <v>126</v>
      </c>
      <c r="V184" s="25" t="s">
        <v>304</v>
      </c>
    </row>
    <row r="185" spans="1:22" x14ac:dyDescent="0.25">
      <c r="A185" s="11">
        <f t="shared" si="4"/>
        <v>173</v>
      </c>
      <c r="B185" s="17" t="s">
        <v>305</v>
      </c>
      <c r="C185" s="9">
        <v>0</v>
      </c>
      <c r="D185" s="9">
        <v>0</v>
      </c>
      <c r="E185" s="9">
        <v>0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9">
        <v>0</v>
      </c>
      <c r="M185" s="9">
        <v>0</v>
      </c>
      <c r="N185" s="10" t="s">
        <v>59</v>
      </c>
      <c r="O185" s="18">
        <v>0</v>
      </c>
      <c r="P185" s="66" t="s">
        <v>289</v>
      </c>
      <c r="Q185" s="13">
        <v>0.04</v>
      </c>
      <c r="R185" s="23" t="s">
        <v>125</v>
      </c>
      <c r="S185" s="24">
        <v>15</v>
      </c>
      <c r="T185" s="22">
        <v>0.6</v>
      </c>
      <c r="U185" s="25" t="s">
        <v>126</v>
      </c>
      <c r="V185" s="25" t="s">
        <v>304</v>
      </c>
    </row>
    <row r="186" spans="1:22" x14ac:dyDescent="0.25">
      <c r="A186" s="11">
        <f t="shared" si="4"/>
        <v>174</v>
      </c>
      <c r="B186" s="17" t="s">
        <v>305</v>
      </c>
      <c r="C186" s="9">
        <v>0</v>
      </c>
      <c r="D186" s="9">
        <v>0</v>
      </c>
      <c r="E186" s="9">
        <v>0</v>
      </c>
      <c r="F186" s="9">
        <v>0</v>
      </c>
      <c r="G186" s="9">
        <v>0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9">
        <v>0</v>
      </c>
      <c r="N186" s="10" t="s">
        <v>59</v>
      </c>
      <c r="O186" s="18">
        <v>0</v>
      </c>
      <c r="P186" s="66" t="s">
        <v>292</v>
      </c>
      <c r="Q186" s="13">
        <v>1.5E-3</v>
      </c>
      <c r="R186" s="23" t="s">
        <v>32</v>
      </c>
      <c r="S186" s="24">
        <v>30</v>
      </c>
      <c r="T186" s="22">
        <f>Q186*S186</f>
        <v>4.4999999999999998E-2</v>
      </c>
      <c r="U186" s="25" t="s">
        <v>126</v>
      </c>
      <c r="V186" s="25" t="s">
        <v>304</v>
      </c>
    </row>
    <row r="187" spans="1:22" x14ac:dyDescent="0.25">
      <c r="A187" s="11">
        <f t="shared" si="4"/>
        <v>175</v>
      </c>
      <c r="B187" s="14">
        <v>43641</v>
      </c>
      <c r="C187" s="9">
        <v>0</v>
      </c>
      <c r="D187" s="9">
        <v>0</v>
      </c>
      <c r="E187" s="9">
        <v>0</v>
      </c>
      <c r="F187" s="9">
        <v>0</v>
      </c>
      <c r="G187" s="9">
        <v>0</v>
      </c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9">
        <v>0</v>
      </c>
      <c r="N187" s="10" t="s">
        <v>59</v>
      </c>
      <c r="O187" s="18">
        <v>0</v>
      </c>
      <c r="P187" s="67" t="s">
        <v>306</v>
      </c>
      <c r="Q187" s="25">
        <v>9.042E-2</v>
      </c>
      <c r="R187" s="23" t="s">
        <v>125</v>
      </c>
      <c r="S187" s="25">
        <v>24</v>
      </c>
      <c r="T187" s="22">
        <v>2.17</v>
      </c>
      <c r="U187" s="25" t="s">
        <v>307</v>
      </c>
      <c r="V187" s="25" t="s">
        <v>308</v>
      </c>
    </row>
    <row r="188" spans="1:22" x14ac:dyDescent="0.25">
      <c r="A188" s="11">
        <f t="shared" si="4"/>
        <v>176</v>
      </c>
      <c r="B188" s="14">
        <v>43644</v>
      </c>
      <c r="C188" s="9">
        <v>0</v>
      </c>
      <c r="D188" s="9">
        <v>0</v>
      </c>
      <c r="E188" s="9">
        <v>0</v>
      </c>
      <c r="F188" s="9">
        <v>0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9">
        <v>0</v>
      </c>
      <c r="N188" s="10" t="s">
        <v>59</v>
      </c>
      <c r="O188" s="18">
        <v>0</v>
      </c>
      <c r="P188" s="34" t="s">
        <v>310</v>
      </c>
      <c r="Q188" s="13">
        <v>3.2000000000000001E-2</v>
      </c>
      <c r="R188" s="23" t="s">
        <v>32</v>
      </c>
      <c r="S188" s="24">
        <f>17+54</f>
        <v>71</v>
      </c>
      <c r="T188" s="22">
        <v>2.2719999999999998</v>
      </c>
      <c r="U188" s="25" t="s">
        <v>87</v>
      </c>
      <c r="V188" s="12" t="s">
        <v>311</v>
      </c>
    </row>
    <row r="189" spans="1:22" ht="30" x14ac:dyDescent="0.25">
      <c r="A189" s="11">
        <f t="shared" si="4"/>
        <v>177</v>
      </c>
      <c r="B189" s="14">
        <v>43637</v>
      </c>
      <c r="C189" s="9">
        <v>0</v>
      </c>
      <c r="D189" s="9">
        <v>0</v>
      </c>
      <c r="E189" s="9">
        <v>0</v>
      </c>
      <c r="F189" s="9">
        <v>0</v>
      </c>
      <c r="G189" s="9">
        <v>0</v>
      </c>
      <c r="H189" s="9">
        <v>0</v>
      </c>
      <c r="I189" s="9">
        <v>0</v>
      </c>
      <c r="J189" s="9">
        <v>0</v>
      </c>
      <c r="K189" s="9">
        <v>0</v>
      </c>
      <c r="L189" s="9">
        <v>0</v>
      </c>
      <c r="M189" s="9">
        <v>0</v>
      </c>
      <c r="N189" s="10" t="s">
        <v>59</v>
      </c>
      <c r="O189" s="18">
        <v>0</v>
      </c>
      <c r="P189" s="34" t="s">
        <v>319</v>
      </c>
      <c r="Q189" s="13">
        <v>3.88</v>
      </c>
      <c r="R189" s="23" t="s">
        <v>32</v>
      </c>
      <c r="S189" s="24">
        <v>1</v>
      </c>
      <c r="T189" s="22">
        <v>3.88</v>
      </c>
      <c r="U189" s="25" t="s">
        <v>320</v>
      </c>
      <c r="V189" s="25" t="s">
        <v>321</v>
      </c>
    </row>
    <row r="190" spans="1:22" ht="30" x14ac:dyDescent="0.25">
      <c r="A190" s="11">
        <f t="shared" si="4"/>
        <v>178</v>
      </c>
      <c r="B190" s="14">
        <v>43637</v>
      </c>
      <c r="C190" s="9">
        <v>0</v>
      </c>
      <c r="D190" s="9">
        <v>0</v>
      </c>
      <c r="E190" s="9">
        <v>0</v>
      </c>
      <c r="F190" s="9">
        <v>0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9">
        <v>0</v>
      </c>
      <c r="N190" s="10" t="s">
        <v>59</v>
      </c>
      <c r="O190" s="18">
        <v>0</v>
      </c>
      <c r="P190" s="34" t="s">
        <v>322</v>
      </c>
      <c r="Q190" s="13">
        <v>8.6999999999999993</v>
      </c>
      <c r="R190" s="23" t="s">
        <v>32</v>
      </c>
      <c r="S190" s="24">
        <v>1</v>
      </c>
      <c r="T190" s="22">
        <v>8.6999999999999993</v>
      </c>
      <c r="U190" s="25" t="s">
        <v>320</v>
      </c>
      <c r="V190" s="25" t="s">
        <v>323</v>
      </c>
    </row>
    <row r="191" spans="1:22" x14ac:dyDescent="0.25">
      <c r="A191" s="11">
        <f t="shared" si="4"/>
        <v>179</v>
      </c>
      <c r="B191" s="14">
        <v>43637</v>
      </c>
      <c r="C191" s="9">
        <v>0</v>
      </c>
      <c r="D191" s="9">
        <v>0</v>
      </c>
      <c r="E191" s="9">
        <v>0</v>
      </c>
      <c r="F191" s="9">
        <v>0</v>
      </c>
      <c r="G191" s="9">
        <v>0</v>
      </c>
      <c r="H191" s="9">
        <v>0</v>
      </c>
      <c r="I191" s="9">
        <v>0</v>
      </c>
      <c r="J191" s="9">
        <v>0</v>
      </c>
      <c r="K191" s="9">
        <v>0</v>
      </c>
      <c r="L191" s="9">
        <v>0</v>
      </c>
      <c r="M191" s="9">
        <v>0</v>
      </c>
      <c r="N191" s="10" t="s">
        <v>59</v>
      </c>
      <c r="O191" s="18">
        <v>0</v>
      </c>
      <c r="P191" s="34" t="s">
        <v>324</v>
      </c>
      <c r="Q191" s="13">
        <v>1.6619999999999999</v>
      </c>
      <c r="R191" s="23" t="s">
        <v>32</v>
      </c>
      <c r="S191" s="24">
        <v>1</v>
      </c>
      <c r="T191" s="22">
        <f>Q191*S191</f>
        <v>1.6619999999999999</v>
      </c>
      <c r="U191" s="25" t="s">
        <v>320</v>
      </c>
      <c r="V191" s="25" t="s">
        <v>323</v>
      </c>
    </row>
    <row r="192" spans="1:22" ht="45" x14ac:dyDescent="0.25">
      <c r="A192" s="11">
        <f t="shared" si="4"/>
        <v>180</v>
      </c>
      <c r="B192" s="14">
        <v>43637</v>
      </c>
      <c r="C192" s="9">
        <v>0</v>
      </c>
      <c r="D192" s="9">
        <v>0</v>
      </c>
      <c r="E192" s="9">
        <v>0</v>
      </c>
      <c r="F192" s="9">
        <v>0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9">
        <v>0</v>
      </c>
      <c r="N192" s="10" t="s">
        <v>59</v>
      </c>
      <c r="O192" s="18">
        <v>0</v>
      </c>
      <c r="P192" s="34" t="s">
        <v>325</v>
      </c>
      <c r="Q192" s="13">
        <v>2.84</v>
      </c>
      <c r="R192" s="23" t="s">
        <v>32</v>
      </c>
      <c r="S192" s="24">
        <v>1</v>
      </c>
      <c r="T192" s="22">
        <f t="shared" ref="T192:T207" si="6">Q192*S192</f>
        <v>2.84</v>
      </c>
      <c r="U192" s="25" t="s">
        <v>320</v>
      </c>
      <c r="V192" s="25" t="s">
        <v>323</v>
      </c>
    </row>
    <row r="193" spans="1:22" x14ac:dyDescent="0.25">
      <c r="A193" s="11">
        <f t="shared" si="4"/>
        <v>181</v>
      </c>
      <c r="B193" s="14">
        <v>43637</v>
      </c>
      <c r="C193" s="9">
        <v>0</v>
      </c>
      <c r="D193" s="9">
        <v>0</v>
      </c>
      <c r="E193" s="9">
        <v>0</v>
      </c>
      <c r="F193" s="9">
        <v>0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0</v>
      </c>
      <c r="M193" s="9">
        <v>0</v>
      </c>
      <c r="N193" s="10" t="s">
        <v>59</v>
      </c>
      <c r="O193" s="18">
        <v>0</v>
      </c>
      <c r="P193" s="34" t="s">
        <v>326</v>
      </c>
      <c r="Q193" s="13">
        <v>0.13</v>
      </c>
      <c r="R193" s="23" t="s">
        <v>32</v>
      </c>
      <c r="S193" s="24">
        <v>1</v>
      </c>
      <c r="T193" s="22">
        <f t="shared" si="6"/>
        <v>0.13</v>
      </c>
      <c r="U193" s="25" t="s">
        <v>320</v>
      </c>
      <c r="V193" s="25" t="s">
        <v>323</v>
      </c>
    </row>
    <row r="194" spans="1:22" x14ac:dyDescent="0.25">
      <c r="A194" s="11">
        <f t="shared" si="4"/>
        <v>182</v>
      </c>
      <c r="B194" s="14">
        <v>43637</v>
      </c>
      <c r="C194" s="9">
        <v>0</v>
      </c>
      <c r="D194" s="9">
        <v>0</v>
      </c>
      <c r="E194" s="9">
        <v>0</v>
      </c>
      <c r="F194" s="9">
        <v>0</v>
      </c>
      <c r="G194" s="9">
        <v>0</v>
      </c>
      <c r="H194" s="9">
        <v>0</v>
      </c>
      <c r="I194" s="9">
        <v>0</v>
      </c>
      <c r="J194" s="9">
        <v>0</v>
      </c>
      <c r="K194" s="9">
        <v>0</v>
      </c>
      <c r="L194" s="9">
        <v>0</v>
      </c>
      <c r="M194" s="9">
        <v>0</v>
      </c>
      <c r="N194" s="10" t="s">
        <v>59</v>
      </c>
      <c r="O194" s="18">
        <v>0</v>
      </c>
      <c r="P194" s="34" t="s">
        <v>327</v>
      </c>
      <c r="Q194" s="13">
        <v>4.7619999999999996</v>
      </c>
      <c r="R194" s="23" t="s">
        <v>32</v>
      </c>
      <c r="S194" s="24">
        <v>1</v>
      </c>
      <c r="T194" s="22">
        <f t="shared" si="6"/>
        <v>4.7619999999999996</v>
      </c>
      <c r="U194" s="25" t="s">
        <v>320</v>
      </c>
      <c r="V194" s="25" t="s">
        <v>323</v>
      </c>
    </row>
    <row r="195" spans="1:22" x14ac:dyDescent="0.25">
      <c r="A195" s="11">
        <f t="shared" si="4"/>
        <v>183</v>
      </c>
      <c r="B195" s="14">
        <v>43637</v>
      </c>
      <c r="C195" s="9">
        <v>0</v>
      </c>
      <c r="D195" s="9">
        <v>0</v>
      </c>
      <c r="E195" s="9">
        <v>0</v>
      </c>
      <c r="F195" s="9">
        <v>0</v>
      </c>
      <c r="G195" s="9">
        <v>0</v>
      </c>
      <c r="H195" s="9">
        <v>0</v>
      </c>
      <c r="I195" s="9">
        <v>0</v>
      </c>
      <c r="J195" s="9">
        <v>0</v>
      </c>
      <c r="K195" s="9">
        <v>0</v>
      </c>
      <c r="L195" s="9">
        <v>0</v>
      </c>
      <c r="M195" s="9">
        <v>0</v>
      </c>
      <c r="N195" s="10" t="s">
        <v>59</v>
      </c>
      <c r="O195" s="18">
        <v>0</v>
      </c>
      <c r="P195" s="34" t="s">
        <v>328</v>
      </c>
      <c r="Q195" s="13">
        <v>6.6539999999999999</v>
      </c>
      <c r="R195" s="23" t="s">
        <v>32</v>
      </c>
      <c r="S195" s="24">
        <v>1</v>
      </c>
      <c r="T195" s="22">
        <f t="shared" si="6"/>
        <v>6.6539999999999999</v>
      </c>
      <c r="U195" s="25" t="s">
        <v>320</v>
      </c>
      <c r="V195" s="25" t="s">
        <v>323</v>
      </c>
    </row>
    <row r="196" spans="1:22" x14ac:dyDescent="0.25">
      <c r="A196" s="11">
        <f t="shared" si="4"/>
        <v>184</v>
      </c>
      <c r="B196" s="14">
        <v>43637</v>
      </c>
      <c r="C196" s="9">
        <v>0</v>
      </c>
      <c r="D196" s="9">
        <v>0</v>
      </c>
      <c r="E196" s="9">
        <v>0</v>
      </c>
      <c r="F196" s="9">
        <v>0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9">
        <v>0</v>
      </c>
      <c r="N196" s="10" t="s">
        <v>59</v>
      </c>
      <c r="O196" s="18">
        <v>0</v>
      </c>
      <c r="P196" s="34" t="s">
        <v>329</v>
      </c>
      <c r="Q196" s="13">
        <v>0.68400000000000005</v>
      </c>
      <c r="R196" s="23" t="s">
        <v>32</v>
      </c>
      <c r="S196" s="24">
        <v>1</v>
      </c>
      <c r="T196" s="22">
        <f t="shared" si="6"/>
        <v>0.68400000000000005</v>
      </c>
      <c r="U196" s="25" t="s">
        <v>320</v>
      </c>
      <c r="V196" s="25" t="s">
        <v>323</v>
      </c>
    </row>
    <row r="197" spans="1:22" x14ac:dyDescent="0.25">
      <c r="A197" s="11">
        <f t="shared" si="4"/>
        <v>185</v>
      </c>
      <c r="B197" s="14">
        <v>43637</v>
      </c>
      <c r="C197" s="9">
        <v>0</v>
      </c>
      <c r="D197" s="9">
        <v>0</v>
      </c>
      <c r="E197" s="9">
        <v>0</v>
      </c>
      <c r="F197" s="9">
        <v>0</v>
      </c>
      <c r="G197" s="9">
        <v>0</v>
      </c>
      <c r="H197" s="9">
        <v>0</v>
      </c>
      <c r="I197" s="9">
        <v>0</v>
      </c>
      <c r="J197" s="9">
        <v>0</v>
      </c>
      <c r="K197" s="9">
        <v>0</v>
      </c>
      <c r="L197" s="9">
        <v>0</v>
      </c>
      <c r="M197" s="9">
        <v>0</v>
      </c>
      <c r="N197" s="10" t="s">
        <v>59</v>
      </c>
      <c r="O197" s="18">
        <v>0</v>
      </c>
      <c r="P197" s="34" t="s">
        <v>330</v>
      </c>
      <c r="Q197" s="13">
        <v>3.589</v>
      </c>
      <c r="R197" s="23" t="s">
        <v>32</v>
      </c>
      <c r="S197" s="24">
        <v>1</v>
      </c>
      <c r="T197" s="22">
        <f t="shared" si="6"/>
        <v>3.589</v>
      </c>
      <c r="U197" s="25" t="s">
        <v>320</v>
      </c>
      <c r="V197" s="25" t="s">
        <v>323</v>
      </c>
    </row>
    <row r="198" spans="1:22" ht="30" x14ac:dyDescent="0.25">
      <c r="A198" s="11">
        <f t="shared" si="4"/>
        <v>186</v>
      </c>
      <c r="B198" s="14">
        <v>43637</v>
      </c>
      <c r="C198" s="9">
        <v>0</v>
      </c>
      <c r="D198" s="9">
        <v>0</v>
      </c>
      <c r="E198" s="9">
        <v>0</v>
      </c>
      <c r="F198" s="9">
        <v>0</v>
      </c>
      <c r="G198" s="9">
        <v>0</v>
      </c>
      <c r="H198" s="9">
        <v>0</v>
      </c>
      <c r="I198" s="9">
        <v>0</v>
      </c>
      <c r="J198" s="9">
        <v>0</v>
      </c>
      <c r="K198" s="9">
        <v>0</v>
      </c>
      <c r="L198" s="9">
        <v>0</v>
      </c>
      <c r="M198" s="9">
        <v>0</v>
      </c>
      <c r="N198" s="10" t="s">
        <v>59</v>
      </c>
      <c r="O198" s="18">
        <v>0</v>
      </c>
      <c r="P198" s="34" t="s">
        <v>331</v>
      </c>
      <c r="Q198" s="13">
        <v>15.287000000000001</v>
      </c>
      <c r="R198" s="23" t="s">
        <v>32</v>
      </c>
      <c r="S198" s="24">
        <v>1</v>
      </c>
      <c r="T198" s="22">
        <f t="shared" si="6"/>
        <v>15.287000000000001</v>
      </c>
      <c r="U198" s="25" t="s">
        <v>320</v>
      </c>
      <c r="V198" s="25" t="s">
        <v>323</v>
      </c>
    </row>
    <row r="199" spans="1:22" x14ac:dyDescent="0.25">
      <c r="A199" s="11">
        <f t="shared" si="4"/>
        <v>187</v>
      </c>
      <c r="B199" s="14">
        <v>43637</v>
      </c>
      <c r="C199" s="9">
        <v>0</v>
      </c>
      <c r="D199" s="9">
        <v>0</v>
      </c>
      <c r="E199" s="9">
        <v>0</v>
      </c>
      <c r="F199" s="9">
        <v>0</v>
      </c>
      <c r="G199" s="9">
        <v>0</v>
      </c>
      <c r="H199" s="9">
        <v>0</v>
      </c>
      <c r="I199" s="9">
        <v>0</v>
      </c>
      <c r="J199" s="9">
        <v>0</v>
      </c>
      <c r="K199" s="9">
        <v>0</v>
      </c>
      <c r="L199" s="9">
        <v>0</v>
      </c>
      <c r="M199" s="9">
        <v>0</v>
      </c>
      <c r="N199" s="10" t="s">
        <v>59</v>
      </c>
      <c r="O199" s="18">
        <v>0</v>
      </c>
      <c r="P199" s="34" t="s">
        <v>332</v>
      </c>
      <c r="Q199" s="13">
        <v>0.26900000000000002</v>
      </c>
      <c r="R199" s="23" t="s">
        <v>32</v>
      </c>
      <c r="S199" s="24">
        <v>1</v>
      </c>
      <c r="T199" s="22">
        <f t="shared" si="6"/>
        <v>0.26900000000000002</v>
      </c>
      <c r="U199" s="25" t="s">
        <v>320</v>
      </c>
      <c r="V199" s="25" t="s">
        <v>323</v>
      </c>
    </row>
    <row r="200" spans="1:22" ht="18" customHeight="1" x14ac:dyDescent="0.25">
      <c r="A200" s="11">
        <f t="shared" si="4"/>
        <v>188</v>
      </c>
      <c r="B200" s="14">
        <v>43637</v>
      </c>
      <c r="C200" s="9">
        <v>0</v>
      </c>
      <c r="D200" s="9">
        <v>0</v>
      </c>
      <c r="E200" s="9">
        <v>0</v>
      </c>
      <c r="F200" s="9">
        <v>0</v>
      </c>
      <c r="G200" s="9">
        <v>0</v>
      </c>
      <c r="H200" s="9">
        <v>0</v>
      </c>
      <c r="I200" s="9">
        <v>0</v>
      </c>
      <c r="J200" s="9">
        <v>0</v>
      </c>
      <c r="K200" s="9">
        <v>0</v>
      </c>
      <c r="L200" s="9">
        <v>0</v>
      </c>
      <c r="M200" s="9">
        <v>0</v>
      </c>
      <c r="N200" s="10" t="s">
        <v>59</v>
      </c>
      <c r="O200" s="18">
        <v>0</v>
      </c>
      <c r="P200" s="34" t="s">
        <v>333</v>
      </c>
      <c r="Q200" s="13">
        <v>1.4690000000000001</v>
      </c>
      <c r="R200" s="23" t="s">
        <v>32</v>
      </c>
      <c r="S200" s="24">
        <v>1</v>
      </c>
      <c r="T200" s="22">
        <f t="shared" si="6"/>
        <v>1.4690000000000001</v>
      </c>
      <c r="U200" s="25" t="s">
        <v>320</v>
      </c>
      <c r="V200" s="25" t="s">
        <v>323</v>
      </c>
    </row>
    <row r="201" spans="1:22" x14ac:dyDescent="0.25">
      <c r="A201" s="11">
        <f t="shared" si="4"/>
        <v>189</v>
      </c>
      <c r="B201" s="14">
        <v>43637</v>
      </c>
      <c r="C201" s="9">
        <v>0</v>
      </c>
      <c r="D201" s="9">
        <v>0</v>
      </c>
      <c r="E201" s="9">
        <v>0</v>
      </c>
      <c r="F201" s="9">
        <v>0</v>
      </c>
      <c r="G201" s="9">
        <v>0</v>
      </c>
      <c r="H201" s="9">
        <v>0</v>
      </c>
      <c r="I201" s="9">
        <v>0</v>
      </c>
      <c r="J201" s="9">
        <v>0</v>
      </c>
      <c r="K201" s="9">
        <v>0</v>
      </c>
      <c r="L201" s="9">
        <v>0</v>
      </c>
      <c r="M201" s="9">
        <v>0</v>
      </c>
      <c r="N201" s="10" t="s">
        <v>59</v>
      </c>
      <c r="O201" s="18">
        <v>0</v>
      </c>
      <c r="P201" s="34" t="s">
        <v>334</v>
      </c>
      <c r="Q201" s="13">
        <v>0.52200000000000002</v>
      </c>
      <c r="R201" s="23" t="s">
        <v>32</v>
      </c>
      <c r="S201" s="24">
        <v>1</v>
      </c>
      <c r="T201" s="22">
        <f t="shared" si="6"/>
        <v>0.52200000000000002</v>
      </c>
      <c r="U201" s="25" t="s">
        <v>320</v>
      </c>
      <c r="V201" s="25" t="s">
        <v>323</v>
      </c>
    </row>
    <row r="202" spans="1:22" x14ac:dyDescent="0.25">
      <c r="A202" s="11">
        <f t="shared" si="4"/>
        <v>190</v>
      </c>
      <c r="B202" s="14">
        <v>43637</v>
      </c>
      <c r="C202" s="9">
        <v>0</v>
      </c>
      <c r="D202" s="9">
        <v>0</v>
      </c>
      <c r="E202" s="9">
        <v>0</v>
      </c>
      <c r="F202" s="9">
        <v>0</v>
      </c>
      <c r="G202" s="9">
        <v>0</v>
      </c>
      <c r="H202" s="9">
        <v>0</v>
      </c>
      <c r="I202" s="9">
        <v>0</v>
      </c>
      <c r="J202" s="9">
        <v>0</v>
      </c>
      <c r="K202" s="9">
        <v>0</v>
      </c>
      <c r="L202" s="9">
        <v>0</v>
      </c>
      <c r="M202" s="9">
        <v>0</v>
      </c>
      <c r="N202" s="10" t="s">
        <v>59</v>
      </c>
      <c r="O202" s="18">
        <v>0</v>
      </c>
      <c r="P202" s="34" t="s">
        <v>335</v>
      </c>
      <c r="Q202" s="13">
        <v>3.3460000000000001</v>
      </c>
      <c r="R202" s="23" t="s">
        <v>32</v>
      </c>
      <c r="S202" s="24">
        <v>1</v>
      </c>
      <c r="T202" s="22">
        <f t="shared" si="6"/>
        <v>3.3460000000000001</v>
      </c>
      <c r="U202" s="25" t="s">
        <v>320</v>
      </c>
      <c r="V202" s="25" t="s">
        <v>323</v>
      </c>
    </row>
    <row r="203" spans="1:22" x14ac:dyDescent="0.25">
      <c r="A203" s="11">
        <f t="shared" si="4"/>
        <v>191</v>
      </c>
      <c r="B203" s="14">
        <v>43620</v>
      </c>
      <c r="C203" s="9">
        <v>0</v>
      </c>
      <c r="D203" s="9">
        <v>0</v>
      </c>
      <c r="E203" s="9">
        <v>0</v>
      </c>
      <c r="F203" s="9">
        <v>0</v>
      </c>
      <c r="G203" s="9">
        <v>0</v>
      </c>
      <c r="H203" s="9">
        <v>0</v>
      </c>
      <c r="I203" s="9">
        <v>0</v>
      </c>
      <c r="J203" s="9">
        <v>0</v>
      </c>
      <c r="K203" s="9">
        <v>0</v>
      </c>
      <c r="L203" s="9">
        <v>0</v>
      </c>
      <c r="M203" s="9">
        <v>0</v>
      </c>
      <c r="N203" s="10" t="s">
        <v>59</v>
      </c>
      <c r="O203" s="18">
        <v>0</v>
      </c>
      <c r="P203" s="34" t="s">
        <v>348</v>
      </c>
      <c r="Q203" s="13">
        <v>1.0409999999999999</v>
      </c>
      <c r="R203" s="23" t="s">
        <v>350</v>
      </c>
      <c r="S203" s="32">
        <v>5.8</v>
      </c>
      <c r="T203" s="22">
        <f t="shared" si="6"/>
        <v>6.0377999999999989</v>
      </c>
      <c r="U203" s="25" t="s">
        <v>351</v>
      </c>
      <c r="V203" s="25" t="s">
        <v>352</v>
      </c>
    </row>
    <row r="204" spans="1:22" x14ac:dyDescent="0.25">
      <c r="A204" s="11">
        <f t="shared" si="4"/>
        <v>192</v>
      </c>
      <c r="B204" s="14">
        <v>43620</v>
      </c>
      <c r="C204" s="9">
        <v>0</v>
      </c>
      <c r="D204" s="9">
        <v>0</v>
      </c>
      <c r="E204" s="9">
        <v>0</v>
      </c>
      <c r="F204" s="9">
        <v>0</v>
      </c>
      <c r="G204" s="9">
        <v>0</v>
      </c>
      <c r="H204" s="9">
        <v>0</v>
      </c>
      <c r="I204" s="9">
        <v>0</v>
      </c>
      <c r="J204" s="9">
        <v>0</v>
      </c>
      <c r="K204" s="9">
        <v>0</v>
      </c>
      <c r="L204" s="9">
        <v>0</v>
      </c>
      <c r="M204" s="9">
        <v>0</v>
      </c>
      <c r="N204" s="10" t="s">
        <v>59</v>
      </c>
      <c r="O204" s="18">
        <v>0</v>
      </c>
      <c r="P204" s="34" t="s">
        <v>349</v>
      </c>
      <c r="Q204" s="13">
        <v>5.833E-2</v>
      </c>
      <c r="R204" s="23" t="s">
        <v>394</v>
      </c>
      <c r="S204" s="24">
        <v>12</v>
      </c>
      <c r="T204" s="22">
        <f t="shared" si="6"/>
        <v>0.69996000000000003</v>
      </c>
      <c r="U204" s="25" t="s">
        <v>351</v>
      </c>
      <c r="V204" s="25" t="s">
        <v>352</v>
      </c>
    </row>
    <row r="205" spans="1:22" x14ac:dyDescent="0.25">
      <c r="A205" s="11">
        <f t="shared" si="4"/>
        <v>193</v>
      </c>
      <c r="B205" s="14">
        <v>43630</v>
      </c>
      <c r="C205" s="9">
        <v>0</v>
      </c>
      <c r="D205" s="9">
        <v>0</v>
      </c>
      <c r="E205" s="9">
        <v>0</v>
      </c>
      <c r="F205" s="9">
        <v>0</v>
      </c>
      <c r="G205" s="9">
        <v>0</v>
      </c>
      <c r="H205" s="9">
        <v>0</v>
      </c>
      <c r="I205" s="9">
        <v>0</v>
      </c>
      <c r="J205" s="9">
        <v>0</v>
      </c>
      <c r="K205" s="9">
        <v>0</v>
      </c>
      <c r="L205" s="9">
        <v>0</v>
      </c>
      <c r="M205" s="9">
        <v>0</v>
      </c>
      <c r="N205" s="10" t="s">
        <v>59</v>
      </c>
      <c r="O205" s="18">
        <v>0</v>
      </c>
      <c r="P205" s="34" t="s">
        <v>326</v>
      </c>
      <c r="Q205" s="13">
        <v>0.13</v>
      </c>
      <c r="R205" s="23" t="s">
        <v>32</v>
      </c>
      <c r="S205" s="24">
        <v>1</v>
      </c>
      <c r="T205" s="22">
        <f t="shared" si="6"/>
        <v>0.13</v>
      </c>
      <c r="U205" s="25" t="s">
        <v>320</v>
      </c>
      <c r="V205" s="25" t="s">
        <v>359</v>
      </c>
    </row>
    <row r="206" spans="1:22" x14ac:dyDescent="0.25">
      <c r="A206" s="11">
        <f t="shared" si="4"/>
        <v>194</v>
      </c>
      <c r="B206" s="14">
        <v>43630</v>
      </c>
      <c r="C206" s="9">
        <v>0</v>
      </c>
      <c r="D206" s="9">
        <v>0</v>
      </c>
      <c r="E206" s="9">
        <v>0</v>
      </c>
      <c r="F206" s="9">
        <v>0</v>
      </c>
      <c r="G206" s="9">
        <v>0</v>
      </c>
      <c r="H206" s="9">
        <v>0</v>
      </c>
      <c r="I206" s="9">
        <v>0</v>
      </c>
      <c r="J206" s="9">
        <v>0</v>
      </c>
      <c r="K206" s="9">
        <v>0</v>
      </c>
      <c r="L206" s="9">
        <v>0</v>
      </c>
      <c r="M206" s="9">
        <v>0</v>
      </c>
      <c r="N206" s="10" t="s">
        <v>59</v>
      </c>
      <c r="O206" s="18">
        <v>0</v>
      </c>
      <c r="P206" s="34" t="s">
        <v>327</v>
      </c>
      <c r="Q206" s="13">
        <v>4.9429999999999996</v>
      </c>
      <c r="R206" s="23" t="s">
        <v>32</v>
      </c>
      <c r="S206" s="24">
        <v>1</v>
      </c>
      <c r="T206" s="22">
        <f t="shared" si="6"/>
        <v>4.9429999999999996</v>
      </c>
      <c r="U206" s="25" t="s">
        <v>320</v>
      </c>
      <c r="V206" s="25" t="s">
        <v>359</v>
      </c>
    </row>
    <row r="207" spans="1:22" x14ac:dyDescent="0.25">
      <c r="A207" s="11">
        <f t="shared" si="4"/>
        <v>195</v>
      </c>
      <c r="B207" s="14">
        <v>43630</v>
      </c>
      <c r="C207" s="9">
        <v>0</v>
      </c>
      <c r="D207" s="9">
        <v>0</v>
      </c>
      <c r="E207" s="9">
        <v>0</v>
      </c>
      <c r="F207" s="9">
        <v>0</v>
      </c>
      <c r="G207" s="9">
        <v>0</v>
      </c>
      <c r="H207" s="9">
        <v>0</v>
      </c>
      <c r="I207" s="9">
        <v>0</v>
      </c>
      <c r="J207" s="9">
        <v>0</v>
      </c>
      <c r="K207" s="9">
        <v>0</v>
      </c>
      <c r="L207" s="9">
        <v>0</v>
      </c>
      <c r="M207" s="9">
        <v>0</v>
      </c>
      <c r="N207" s="10" t="s">
        <v>59</v>
      </c>
      <c r="O207" s="18">
        <v>0</v>
      </c>
      <c r="P207" s="34" t="s">
        <v>358</v>
      </c>
      <c r="Q207" s="13">
        <v>3.363</v>
      </c>
      <c r="R207" s="23" t="s">
        <v>32</v>
      </c>
      <c r="S207" s="24">
        <v>1</v>
      </c>
      <c r="T207" s="22">
        <f t="shared" si="6"/>
        <v>3.363</v>
      </c>
      <c r="U207" s="25" t="s">
        <v>320</v>
      </c>
      <c r="V207" s="25" t="s">
        <v>359</v>
      </c>
    </row>
    <row r="208" spans="1:22" ht="30" x14ac:dyDescent="0.25">
      <c r="A208" s="11">
        <f t="shared" ref="A208:A218" si="7">1+A207</f>
        <v>196</v>
      </c>
      <c r="B208" s="14">
        <v>43630</v>
      </c>
      <c r="C208" s="9">
        <v>0</v>
      </c>
      <c r="D208" s="9">
        <v>0</v>
      </c>
      <c r="E208" s="9">
        <v>0</v>
      </c>
      <c r="F208" s="9">
        <v>0</v>
      </c>
      <c r="G208" s="9">
        <v>0</v>
      </c>
      <c r="H208" s="9">
        <v>0</v>
      </c>
      <c r="I208" s="9">
        <v>0</v>
      </c>
      <c r="J208" s="9">
        <v>0</v>
      </c>
      <c r="K208" s="9">
        <v>0</v>
      </c>
      <c r="L208" s="9">
        <v>0</v>
      </c>
      <c r="M208" s="9">
        <v>0</v>
      </c>
      <c r="N208" s="10" t="s">
        <v>59</v>
      </c>
      <c r="O208" s="18">
        <v>0</v>
      </c>
      <c r="P208" s="34" t="s">
        <v>360</v>
      </c>
      <c r="Q208" s="13">
        <v>2.27</v>
      </c>
      <c r="R208" s="23" t="s">
        <v>32</v>
      </c>
      <c r="S208" s="24">
        <v>1</v>
      </c>
      <c r="T208" s="22">
        <v>2.27</v>
      </c>
      <c r="U208" s="25" t="s">
        <v>361</v>
      </c>
      <c r="V208" s="25" t="s">
        <v>362</v>
      </c>
    </row>
    <row r="209" spans="1:22" ht="30" x14ac:dyDescent="0.25">
      <c r="A209" s="11">
        <f t="shared" si="7"/>
        <v>197</v>
      </c>
      <c r="B209" s="14">
        <v>43630</v>
      </c>
      <c r="C209" s="9">
        <v>0</v>
      </c>
      <c r="D209" s="9">
        <v>0</v>
      </c>
      <c r="E209" s="9">
        <v>0</v>
      </c>
      <c r="F209" s="9">
        <v>0</v>
      </c>
      <c r="G209" s="9">
        <v>0</v>
      </c>
      <c r="H209" s="9">
        <v>0</v>
      </c>
      <c r="I209" s="9">
        <v>0</v>
      </c>
      <c r="J209" s="9">
        <v>0</v>
      </c>
      <c r="K209" s="9">
        <v>0</v>
      </c>
      <c r="L209" s="9">
        <v>0</v>
      </c>
      <c r="M209" s="9">
        <v>0</v>
      </c>
      <c r="N209" s="10" t="s">
        <v>59</v>
      </c>
      <c r="O209" s="18">
        <v>0</v>
      </c>
      <c r="P209" s="34" t="s">
        <v>363</v>
      </c>
      <c r="Q209" s="13">
        <v>0.93500000000000005</v>
      </c>
      <c r="R209" s="23" t="s">
        <v>32</v>
      </c>
      <c r="S209" s="24">
        <v>1</v>
      </c>
      <c r="T209" s="22">
        <v>0.93500000000000005</v>
      </c>
      <c r="U209" s="25" t="s">
        <v>364</v>
      </c>
      <c r="V209" s="25" t="s">
        <v>365</v>
      </c>
    </row>
    <row r="210" spans="1:22" x14ac:dyDescent="0.25">
      <c r="A210" s="11">
        <f t="shared" si="7"/>
        <v>198</v>
      </c>
      <c r="B210" s="14">
        <v>43620</v>
      </c>
      <c r="C210" s="9">
        <v>0</v>
      </c>
      <c r="D210" s="9">
        <v>0</v>
      </c>
      <c r="E210" s="9">
        <v>0</v>
      </c>
      <c r="F210" s="9">
        <v>0</v>
      </c>
      <c r="G210" s="9">
        <v>0</v>
      </c>
      <c r="H210" s="9">
        <v>0</v>
      </c>
      <c r="I210" s="9">
        <v>0</v>
      </c>
      <c r="J210" s="9">
        <v>0</v>
      </c>
      <c r="K210" s="9">
        <v>0</v>
      </c>
      <c r="L210" s="9">
        <v>0</v>
      </c>
      <c r="M210" s="9">
        <v>0</v>
      </c>
      <c r="N210" s="10" t="s">
        <v>59</v>
      </c>
      <c r="O210" s="18">
        <v>0</v>
      </c>
      <c r="P210" s="34" t="s">
        <v>366</v>
      </c>
      <c r="Q210" s="13">
        <v>0.25850000000000001</v>
      </c>
      <c r="R210" s="23" t="s">
        <v>350</v>
      </c>
      <c r="S210" s="24">
        <v>149</v>
      </c>
      <c r="T210" s="22">
        <v>38.516500000000001</v>
      </c>
      <c r="U210" s="25" t="s">
        <v>351</v>
      </c>
      <c r="V210" s="25" t="s">
        <v>367</v>
      </c>
    </row>
    <row r="211" spans="1:22" ht="45" x14ac:dyDescent="0.25">
      <c r="A211" s="11">
        <f t="shared" si="7"/>
        <v>199</v>
      </c>
      <c r="B211" s="14">
        <v>43644</v>
      </c>
      <c r="C211" s="74">
        <v>0</v>
      </c>
      <c r="D211" s="74">
        <v>0</v>
      </c>
      <c r="E211" s="74">
        <v>0</v>
      </c>
      <c r="F211" s="74">
        <v>0</v>
      </c>
      <c r="G211" s="74">
        <v>0</v>
      </c>
      <c r="H211" s="74">
        <v>0</v>
      </c>
      <c r="I211" s="74">
        <v>0</v>
      </c>
      <c r="J211" s="74">
        <v>0</v>
      </c>
      <c r="K211" s="74">
        <v>0</v>
      </c>
      <c r="L211" s="74">
        <v>0</v>
      </c>
      <c r="M211" s="74">
        <v>0</v>
      </c>
      <c r="N211" s="18" t="s">
        <v>59</v>
      </c>
      <c r="O211" s="18">
        <v>0</v>
      </c>
      <c r="P211" s="34" t="s">
        <v>395</v>
      </c>
      <c r="Q211" s="13">
        <v>0.99</v>
      </c>
      <c r="R211" s="23" t="s">
        <v>32</v>
      </c>
      <c r="S211" s="24">
        <v>1</v>
      </c>
      <c r="T211" s="22">
        <v>0.99</v>
      </c>
      <c r="U211" s="25" t="s">
        <v>199</v>
      </c>
      <c r="V211" s="25" t="s">
        <v>396</v>
      </c>
    </row>
    <row r="212" spans="1:22" x14ac:dyDescent="0.25">
      <c r="A212" s="11">
        <f t="shared" si="7"/>
        <v>200</v>
      </c>
      <c r="B212" s="14">
        <v>43621</v>
      </c>
      <c r="C212" s="74">
        <v>0</v>
      </c>
      <c r="D212" s="74">
        <v>0</v>
      </c>
      <c r="E212" s="74">
        <v>0</v>
      </c>
      <c r="F212" s="74">
        <v>0</v>
      </c>
      <c r="G212" s="74">
        <v>0</v>
      </c>
      <c r="H212" s="74">
        <v>0</v>
      </c>
      <c r="I212" s="74">
        <v>0</v>
      </c>
      <c r="J212" s="74">
        <v>0</v>
      </c>
      <c r="K212" s="74">
        <v>0</v>
      </c>
      <c r="L212" s="74">
        <v>0</v>
      </c>
      <c r="M212" s="74">
        <v>0</v>
      </c>
      <c r="N212" s="18" t="s">
        <v>59</v>
      </c>
      <c r="O212" s="18">
        <v>0</v>
      </c>
      <c r="P212" s="34" t="s">
        <v>399</v>
      </c>
      <c r="Q212" s="13">
        <v>1.35</v>
      </c>
      <c r="R212" s="23" t="s">
        <v>32</v>
      </c>
      <c r="S212" s="24">
        <v>1</v>
      </c>
      <c r="T212" s="22">
        <v>1.35</v>
      </c>
      <c r="U212" s="25" t="s">
        <v>111</v>
      </c>
      <c r="V212" s="25" t="s">
        <v>400</v>
      </c>
    </row>
    <row r="213" spans="1:22" x14ac:dyDescent="0.25">
      <c r="A213" s="11">
        <f t="shared" si="7"/>
        <v>201</v>
      </c>
      <c r="B213" s="14">
        <v>43628</v>
      </c>
      <c r="C213" s="9">
        <v>0</v>
      </c>
      <c r="D213" s="9">
        <v>0</v>
      </c>
      <c r="E213" s="9">
        <v>0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9">
        <v>0</v>
      </c>
      <c r="M213" s="9">
        <v>0</v>
      </c>
      <c r="N213" s="10" t="s">
        <v>59</v>
      </c>
      <c r="O213" s="18">
        <v>0</v>
      </c>
      <c r="P213" s="34" t="s">
        <v>55</v>
      </c>
      <c r="Q213" s="13">
        <v>4.3499999999999997E-2</v>
      </c>
      <c r="R213" s="23" t="s">
        <v>34</v>
      </c>
      <c r="S213" s="24">
        <v>20</v>
      </c>
      <c r="T213" s="22">
        <v>0.87</v>
      </c>
      <c r="U213" s="25" t="s">
        <v>389</v>
      </c>
      <c r="V213" s="25" t="s">
        <v>390</v>
      </c>
    </row>
    <row r="214" spans="1:22" x14ac:dyDescent="0.25">
      <c r="A214" s="11">
        <f t="shared" si="7"/>
        <v>202</v>
      </c>
      <c r="B214" s="14">
        <v>43646</v>
      </c>
      <c r="C214" s="9">
        <v>0</v>
      </c>
      <c r="D214" s="9">
        <v>0</v>
      </c>
      <c r="E214" s="9">
        <v>0</v>
      </c>
      <c r="F214" s="9">
        <v>0</v>
      </c>
      <c r="G214" s="9">
        <v>0</v>
      </c>
      <c r="H214" s="9">
        <v>0</v>
      </c>
      <c r="I214" s="9">
        <v>0</v>
      </c>
      <c r="J214" s="9">
        <v>0</v>
      </c>
      <c r="K214" s="9">
        <v>0</v>
      </c>
      <c r="L214" s="9">
        <v>0</v>
      </c>
      <c r="M214" s="9">
        <v>0</v>
      </c>
      <c r="N214" s="10" t="s">
        <v>59</v>
      </c>
      <c r="O214" s="18">
        <v>0</v>
      </c>
      <c r="P214" s="34" t="s">
        <v>55</v>
      </c>
      <c r="Q214" s="13">
        <v>4.4639999999999999E-2</v>
      </c>
      <c r="R214" s="23" t="s">
        <v>34</v>
      </c>
      <c r="S214" s="24">
        <v>45</v>
      </c>
      <c r="T214" s="22">
        <f>Q214*S214</f>
        <v>2.0087999999999999</v>
      </c>
      <c r="U214" s="25" t="s">
        <v>56</v>
      </c>
      <c r="V214" s="25" t="s">
        <v>403</v>
      </c>
    </row>
    <row r="215" spans="1:22" x14ac:dyDescent="0.25">
      <c r="A215" s="11">
        <f t="shared" si="7"/>
        <v>203</v>
      </c>
      <c r="B215" s="14">
        <v>43637</v>
      </c>
      <c r="C215" s="9">
        <v>0</v>
      </c>
      <c r="D215" s="9">
        <v>0</v>
      </c>
      <c r="E215" s="9">
        <v>0</v>
      </c>
      <c r="F215" s="9">
        <v>0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9">
        <v>0</v>
      </c>
      <c r="M215" s="9">
        <v>0</v>
      </c>
      <c r="N215" s="10" t="s">
        <v>59</v>
      </c>
      <c r="O215" s="18">
        <v>0</v>
      </c>
      <c r="P215" s="34" t="s">
        <v>55</v>
      </c>
      <c r="Q215" s="13">
        <v>4.4900000000000002E-2</v>
      </c>
      <c r="R215" s="23" t="s">
        <v>34</v>
      </c>
      <c r="S215" s="24">
        <v>20</v>
      </c>
      <c r="T215" s="22">
        <v>0.89800000000000002</v>
      </c>
      <c r="U215" s="25" t="s">
        <v>104</v>
      </c>
      <c r="V215" s="25" t="s">
        <v>391</v>
      </c>
    </row>
    <row r="216" spans="1:22" x14ac:dyDescent="0.25">
      <c r="A216" s="11"/>
      <c r="B216" s="35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5"/>
      <c r="O216" s="37"/>
      <c r="P216" s="49" t="s">
        <v>90</v>
      </c>
      <c r="Q216" s="38"/>
      <c r="R216" s="39"/>
      <c r="S216" s="40"/>
      <c r="T216" s="38"/>
      <c r="U216" s="41"/>
      <c r="V216" s="41"/>
    </row>
    <row r="217" spans="1:22" ht="34.5" customHeight="1" x14ac:dyDescent="0.25">
      <c r="A217" s="11"/>
      <c r="B217" s="46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8"/>
      <c r="O217" s="48"/>
      <c r="P217" s="49" t="s">
        <v>37</v>
      </c>
      <c r="Q217" s="50"/>
      <c r="R217" s="39"/>
      <c r="S217" s="40"/>
      <c r="T217" s="51"/>
      <c r="U217" s="41"/>
      <c r="V217" s="41"/>
    </row>
    <row r="218" spans="1:22" x14ac:dyDescent="0.25">
      <c r="A218" s="11"/>
      <c r="B218" s="46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8"/>
      <c r="O218" s="48"/>
      <c r="P218" s="49" t="s">
        <v>86</v>
      </c>
      <c r="Q218" s="50"/>
      <c r="R218" s="39"/>
      <c r="S218" s="40"/>
      <c r="T218" s="51"/>
      <c r="U218" s="41"/>
      <c r="V218" s="41"/>
    </row>
    <row r="219" spans="1:22" s="68" customFormat="1" x14ac:dyDescent="0.25">
      <c r="A219" s="72">
        <v>204</v>
      </c>
      <c r="B219" s="69">
        <v>43644</v>
      </c>
      <c r="C219" s="9">
        <v>0</v>
      </c>
      <c r="D219" s="9">
        <v>0</v>
      </c>
      <c r="E219" s="9">
        <v>0</v>
      </c>
      <c r="F219" s="9">
        <v>0</v>
      </c>
      <c r="G219" s="9">
        <v>0</v>
      </c>
      <c r="H219" s="9">
        <v>0</v>
      </c>
      <c r="I219" s="9">
        <v>0</v>
      </c>
      <c r="J219" s="9">
        <v>0</v>
      </c>
      <c r="K219" s="9">
        <v>0</v>
      </c>
      <c r="L219" s="9">
        <v>0</v>
      </c>
      <c r="M219" s="9">
        <v>0</v>
      </c>
      <c r="N219" s="10" t="s">
        <v>59</v>
      </c>
      <c r="O219" s="18">
        <v>0</v>
      </c>
      <c r="P219" s="70" t="s">
        <v>316</v>
      </c>
      <c r="Q219" s="43">
        <v>3.4228700000000001</v>
      </c>
      <c r="R219" s="44" t="s">
        <v>32</v>
      </c>
      <c r="S219" s="45">
        <v>1</v>
      </c>
      <c r="T219" s="43">
        <v>3.4228700000000001</v>
      </c>
      <c r="U219" s="42" t="s">
        <v>317</v>
      </c>
      <c r="V219" s="42" t="s">
        <v>318</v>
      </c>
    </row>
    <row r="220" spans="1:22" x14ac:dyDescent="0.25">
      <c r="A220" s="53"/>
      <c r="B220" s="35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7"/>
      <c r="O220" s="35"/>
      <c r="P220" s="49" t="s">
        <v>38</v>
      </c>
      <c r="Q220" s="52"/>
      <c r="R220" s="39"/>
      <c r="S220" s="40"/>
      <c r="T220" s="50"/>
      <c r="U220" s="41"/>
      <c r="V220" s="41"/>
    </row>
    <row r="221" spans="1:22" ht="45" x14ac:dyDescent="0.25">
      <c r="A221" s="53"/>
      <c r="B221" s="35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7"/>
      <c r="O221" s="37"/>
      <c r="P221" s="49" t="s">
        <v>39</v>
      </c>
      <c r="Q221" s="52"/>
      <c r="R221" s="39"/>
      <c r="S221" s="40"/>
      <c r="T221" s="50"/>
      <c r="U221" s="41"/>
      <c r="V221" s="41"/>
    </row>
    <row r="222" spans="1:22" x14ac:dyDescent="0.25">
      <c r="A222" s="53"/>
      <c r="B222" s="35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7"/>
      <c r="O222" s="37"/>
      <c r="P222" s="49" t="s">
        <v>40</v>
      </c>
      <c r="Q222" s="52"/>
      <c r="R222" s="39"/>
      <c r="S222" s="40"/>
      <c r="T222" s="50"/>
      <c r="U222" s="41"/>
      <c r="V222" s="41"/>
    </row>
    <row r="223" spans="1:22" ht="30" x14ac:dyDescent="0.25">
      <c r="A223" s="53"/>
      <c r="B223" s="35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7"/>
      <c r="O223" s="37"/>
      <c r="P223" s="49" t="s">
        <v>35</v>
      </c>
      <c r="Q223" s="38"/>
      <c r="R223" s="39"/>
      <c r="S223" s="40"/>
      <c r="T223" s="50"/>
      <c r="U223" s="41"/>
      <c r="V223" s="41"/>
    </row>
    <row r="224" spans="1:22" ht="30" x14ac:dyDescent="0.25">
      <c r="A224" s="53"/>
      <c r="B224" s="35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7"/>
      <c r="O224" s="37"/>
      <c r="P224" s="49" t="s">
        <v>33</v>
      </c>
      <c r="Q224" s="38"/>
      <c r="R224" s="39"/>
      <c r="S224" s="40"/>
      <c r="T224" s="50"/>
      <c r="U224" s="41"/>
      <c r="V224" s="41"/>
    </row>
    <row r="225" spans="1:22" ht="30" x14ac:dyDescent="0.25">
      <c r="A225" s="11">
        <v>205</v>
      </c>
      <c r="B225" s="14">
        <v>43646</v>
      </c>
      <c r="C225" s="9">
        <v>0</v>
      </c>
      <c r="D225" s="9">
        <v>0</v>
      </c>
      <c r="E225" s="9">
        <v>0</v>
      </c>
      <c r="F225" s="9">
        <v>0</v>
      </c>
      <c r="G225" s="9">
        <v>0</v>
      </c>
      <c r="H225" s="9">
        <v>0</v>
      </c>
      <c r="I225" s="9">
        <v>0</v>
      </c>
      <c r="J225" s="9">
        <v>0</v>
      </c>
      <c r="K225" s="9">
        <v>0</v>
      </c>
      <c r="L225" s="9">
        <v>0</v>
      </c>
      <c r="M225" s="9">
        <v>0</v>
      </c>
      <c r="N225" s="10" t="s">
        <v>59</v>
      </c>
      <c r="O225" s="18">
        <v>0</v>
      </c>
      <c r="P225" s="34" t="s">
        <v>65</v>
      </c>
      <c r="Q225" s="22">
        <v>0.04</v>
      </c>
      <c r="R225" s="23" t="s">
        <v>32</v>
      </c>
      <c r="S225" s="54">
        <f>308+32</f>
        <v>340</v>
      </c>
      <c r="T225" s="43">
        <f>Q225*S225</f>
        <v>13.6</v>
      </c>
      <c r="U225" s="25" t="s">
        <v>66</v>
      </c>
      <c r="V225" s="25" t="s">
        <v>67</v>
      </c>
    </row>
    <row r="226" spans="1:22" ht="30" x14ac:dyDescent="0.25">
      <c r="A226" s="11">
        <f>1+A225</f>
        <v>206</v>
      </c>
      <c r="B226" s="14">
        <v>43646</v>
      </c>
      <c r="C226" s="9">
        <v>0</v>
      </c>
      <c r="D226" s="9">
        <v>0</v>
      </c>
      <c r="E226" s="9">
        <v>0</v>
      </c>
      <c r="F226" s="9">
        <v>0</v>
      </c>
      <c r="G226" s="9">
        <v>0</v>
      </c>
      <c r="H226" s="9">
        <v>0</v>
      </c>
      <c r="I226" s="9">
        <v>0</v>
      </c>
      <c r="J226" s="9">
        <v>0</v>
      </c>
      <c r="K226" s="9">
        <v>0</v>
      </c>
      <c r="L226" s="9">
        <v>0</v>
      </c>
      <c r="M226" s="9">
        <v>0</v>
      </c>
      <c r="N226" s="10" t="s">
        <v>59</v>
      </c>
      <c r="O226" s="18">
        <v>0</v>
      </c>
      <c r="P226" s="34" t="s">
        <v>65</v>
      </c>
      <c r="Q226" s="22">
        <v>3.7999999999999999E-2</v>
      </c>
      <c r="R226" s="23" t="s">
        <v>32</v>
      </c>
      <c r="S226" s="54">
        <v>166</v>
      </c>
      <c r="T226" s="43">
        <v>6.3079999999999998</v>
      </c>
      <c r="U226" s="25" t="s">
        <v>68</v>
      </c>
      <c r="V226" s="25" t="s">
        <v>69</v>
      </c>
    </row>
    <row r="227" spans="1:22" ht="30" x14ac:dyDescent="0.25">
      <c r="A227" s="11">
        <f t="shared" ref="A227:A258" si="8">1+A226</f>
        <v>207</v>
      </c>
      <c r="B227" s="14">
        <v>43646</v>
      </c>
      <c r="C227" s="9">
        <v>0</v>
      </c>
      <c r="D227" s="9">
        <v>0</v>
      </c>
      <c r="E227" s="9">
        <v>0</v>
      </c>
      <c r="F227" s="9">
        <v>0</v>
      </c>
      <c r="G227" s="9">
        <v>0</v>
      </c>
      <c r="H227" s="9">
        <v>0</v>
      </c>
      <c r="I227" s="9">
        <v>0</v>
      </c>
      <c r="J227" s="9">
        <v>0</v>
      </c>
      <c r="K227" s="9">
        <v>0</v>
      </c>
      <c r="L227" s="9">
        <v>0</v>
      </c>
      <c r="M227" s="9">
        <v>0</v>
      </c>
      <c r="N227" s="10" t="s">
        <v>59</v>
      </c>
      <c r="O227" s="18">
        <v>0</v>
      </c>
      <c r="P227" s="34" t="s">
        <v>70</v>
      </c>
      <c r="Q227" s="22">
        <v>4.2880000000000001E-2</v>
      </c>
      <c r="R227" s="23" t="s">
        <v>34</v>
      </c>
      <c r="S227" s="54">
        <v>30</v>
      </c>
      <c r="T227" s="43">
        <f>Q227*S227</f>
        <v>1.2864</v>
      </c>
      <c r="U227" s="12" t="s">
        <v>50</v>
      </c>
      <c r="V227" s="25" t="s">
        <v>51</v>
      </c>
    </row>
    <row r="228" spans="1:22" ht="45" x14ac:dyDescent="0.25">
      <c r="A228" s="11">
        <f t="shared" si="8"/>
        <v>208</v>
      </c>
      <c r="B228" s="14">
        <v>43646</v>
      </c>
      <c r="C228" s="9">
        <v>0</v>
      </c>
      <c r="D228" s="9">
        <v>0</v>
      </c>
      <c r="E228" s="9">
        <v>0</v>
      </c>
      <c r="F228" s="9">
        <v>0</v>
      </c>
      <c r="G228" s="9">
        <v>0</v>
      </c>
      <c r="H228" s="9">
        <v>0</v>
      </c>
      <c r="I228" s="9">
        <v>0</v>
      </c>
      <c r="J228" s="9">
        <v>0</v>
      </c>
      <c r="K228" s="9">
        <v>0</v>
      </c>
      <c r="L228" s="9">
        <v>0</v>
      </c>
      <c r="M228" s="9">
        <v>0</v>
      </c>
      <c r="N228" s="10" t="s">
        <v>59</v>
      </c>
      <c r="O228" s="18">
        <v>0</v>
      </c>
      <c r="P228" s="34" t="s">
        <v>71</v>
      </c>
      <c r="Q228" s="22">
        <v>1.8180000000000002E-2</v>
      </c>
      <c r="R228" s="31" t="s">
        <v>96</v>
      </c>
      <c r="S228" s="24">
        <v>890</v>
      </c>
      <c r="T228" s="43">
        <f t="shared" ref="T228:T229" si="9">Q228*S228</f>
        <v>16.180200000000003</v>
      </c>
      <c r="U228" s="12" t="s">
        <v>72</v>
      </c>
      <c r="V228" s="25" t="s">
        <v>73</v>
      </c>
    </row>
    <row r="229" spans="1:22" ht="45" x14ac:dyDescent="0.25">
      <c r="A229" s="11">
        <f t="shared" si="8"/>
        <v>209</v>
      </c>
      <c r="B229" s="14">
        <v>43646</v>
      </c>
      <c r="C229" s="9">
        <v>0</v>
      </c>
      <c r="D229" s="9">
        <v>0</v>
      </c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v>0</v>
      </c>
      <c r="K229" s="9">
        <v>0</v>
      </c>
      <c r="L229" s="9">
        <v>0</v>
      </c>
      <c r="M229" s="9">
        <v>0</v>
      </c>
      <c r="N229" s="10" t="s">
        <v>59</v>
      </c>
      <c r="O229" s="18">
        <v>0</v>
      </c>
      <c r="P229" s="34" t="s">
        <v>74</v>
      </c>
      <c r="Q229" s="22">
        <v>57.228819999999999</v>
      </c>
      <c r="R229" s="23" t="s">
        <v>32</v>
      </c>
      <c r="S229" s="24">
        <v>1</v>
      </c>
      <c r="T229" s="43">
        <f t="shared" si="9"/>
        <v>57.228819999999999</v>
      </c>
      <c r="U229" s="12" t="s">
        <v>72</v>
      </c>
      <c r="V229" s="25" t="s">
        <v>75</v>
      </c>
    </row>
    <row r="230" spans="1:22" x14ac:dyDescent="0.25">
      <c r="A230" s="11">
        <f t="shared" si="8"/>
        <v>210</v>
      </c>
      <c r="B230" s="14">
        <v>43646</v>
      </c>
      <c r="C230" s="9">
        <v>0</v>
      </c>
      <c r="D230" s="9">
        <v>0</v>
      </c>
      <c r="E230" s="9">
        <v>0</v>
      </c>
      <c r="F230" s="9">
        <v>0</v>
      </c>
      <c r="G230" s="9">
        <v>0</v>
      </c>
      <c r="H230" s="9">
        <v>0</v>
      </c>
      <c r="I230" s="9">
        <v>0</v>
      </c>
      <c r="J230" s="9">
        <v>0</v>
      </c>
      <c r="K230" s="9">
        <v>0</v>
      </c>
      <c r="L230" s="9">
        <v>0</v>
      </c>
      <c r="M230" s="9">
        <v>0</v>
      </c>
      <c r="N230" s="10" t="s">
        <v>59</v>
      </c>
      <c r="O230" s="18">
        <v>0</v>
      </c>
      <c r="P230" s="34" t="s">
        <v>85</v>
      </c>
      <c r="Q230" s="22">
        <v>13.050330000000001</v>
      </c>
      <c r="R230" s="23" t="s">
        <v>32</v>
      </c>
      <c r="S230" s="28">
        <v>1</v>
      </c>
      <c r="T230" s="43">
        <f>Q230</f>
        <v>13.050330000000001</v>
      </c>
      <c r="U230" s="12" t="s">
        <v>76</v>
      </c>
      <c r="V230" s="25" t="s">
        <v>77</v>
      </c>
    </row>
    <row r="231" spans="1:22" ht="30" x14ac:dyDescent="0.25">
      <c r="A231" s="11">
        <f t="shared" si="8"/>
        <v>211</v>
      </c>
      <c r="B231" s="14">
        <v>43646</v>
      </c>
      <c r="C231" s="9">
        <v>0</v>
      </c>
      <c r="D231" s="9">
        <v>0</v>
      </c>
      <c r="E231" s="9">
        <v>0</v>
      </c>
      <c r="F231" s="9">
        <v>0</v>
      </c>
      <c r="G231" s="9">
        <v>0</v>
      </c>
      <c r="H231" s="9">
        <v>0</v>
      </c>
      <c r="I231" s="9">
        <v>0</v>
      </c>
      <c r="J231" s="9">
        <v>0</v>
      </c>
      <c r="K231" s="9">
        <v>0</v>
      </c>
      <c r="L231" s="9">
        <v>0</v>
      </c>
      <c r="M231" s="9">
        <v>0</v>
      </c>
      <c r="N231" s="10" t="s">
        <v>59</v>
      </c>
      <c r="O231" s="18">
        <v>0</v>
      </c>
      <c r="P231" s="34" t="s">
        <v>43</v>
      </c>
      <c r="Q231" s="22">
        <v>0.44662000000000002</v>
      </c>
      <c r="R231" s="23" t="s">
        <v>32</v>
      </c>
      <c r="S231" s="54">
        <v>1</v>
      </c>
      <c r="T231" s="43">
        <v>0.44662000000000002</v>
      </c>
      <c r="U231" s="25" t="s">
        <v>44</v>
      </c>
      <c r="V231" s="25" t="s">
        <v>45</v>
      </c>
    </row>
    <row r="232" spans="1:22" ht="36" customHeight="1" x14ac:dyDescent="0.25">
      <c r="A232" s="11">
        <f t="shared" si="8"/>
        <v>212</v>
      </c>
      <c r="B232" s="14">
        <v>43646</v>
      </c>
      <c r="C232" s="9">
        <v>0</v>
      </c>
      <c r="D232" s="9">
        <v>0</v>
      </c>
      <c r="E232" s="9">
        <v>0</v>
      </c>
      <c r="F232" s="9">
        <v>0</v>
      </c>
      <c r="G232" s="9">
        <v>0</v>
      </c>
      <c r="H232" s="9">
        <v>0</v>
      </c>
      <c r="I232" s="9">
        <v>0</v>
      </c>
      <c r="J232" s="9">
        <v>0</v>
      </c>
      <c r="K232" s="9">
        <v>0</v>
      </c>
      <c r="L232" s="9">
        <v>0</v>
      </c>
      <c r="M232" s="9">
        <v>0</v>
      </c>
      <c r="N232" s="10" t="s">
        <v>59</v>
      </c>
      <c r="O232" s="18">
        <v>0</v>
      </c>
      <c r="P232" s="34" t="s">
        <v>46</v>
      </c>
      <c r="Q232" s="22">
        <v>5.8380000000000001</v>
      </c>
      <c r="R232" s="23" t="s">
        <v>32</v>
      </c>
      <c r="S232" s="54">
        <v>1</v>
      </c>
      <c r="T232" s="43">
        <v>5.8380000000000001</v>
      </c>
      <c r="U232" s="25" t="s">
        <v>44</v>
      </c>
      <c r="V232" s="25" t="s">
        <v>47</v>
      </c>
    </row>
    <row r="233" spans="1:22" ht="30" x14ac:dyDescent="0.25">
      <c r="A233" s="11">
        <f t="shared" si="8"/>
        <v>213</v>
      </c>
      <c r="B233" s="14">
        <v>43646</v>
      </c>
      <c r="C233" s="9">
        <v>0</v>
      </c>
      <c r="D233" s="9">
        <v>0</v>
      </c>
      <c r="E233" s="9">
        <v>0</v>
      </c>
      <c r="F233" s="9">
        <v>0</v>
      </c>
      <c r="G233" s="9">
        <v>0</v>
      </c>
      <c r="H233" s="9">
        <v>0</v>
      </c>
      <c r="I233" s="9">
        <v>0</v>
      </c>
      <c r="J233" s="9">
        <v>0</v>
      </c>
      <c r="K233" s="9">
        <v>0</v>
      </c>
      <c r="L233" s="9">
        <v>0</v>
      </c>
      <c r="M233" s="9">
        <v>0</v>
      </c>
      <c r="N233" s="10" t="s">
        <v>59</v>
      </c>
      <c r="O233" s="18">
        <v>0</v>
      </c>
      <c r="P233" s="34" t="s">
        <v>49</v>
      </c>
      <c r="Q233" s="22">
        <v>3.1554099999999998</v>
      </c>
      <c r="R233" s="23" t="s">
        <v>32</v>
      </c>
      <c r="S233" s="54">
        <v>1</v>
      </c>
      <c r="T233" s="43">
        <v>3.1554099999999998</v>
      </c>
      <c r="U233" s="25" t="s">
        <v>44</v>
      </c>
      <c r="V233" s="25" t="s">
        <v>48</v>
      </c>
    </row>
    <row r="234" spans="1:22" x14ac:dyDescent="0.25">
      <c r="A234" s="11">
        <f t="shared" si="8"/>
        <v>214</v>
      </c>
      <c r="B234" s="14">
        <v>43646</v>
      </c>
      <c r="C234" s="9">
        <v>0</v>
      </c>
      <c r="D234" s="9">
        <v>0</v>
      </c>
      <c r="E234" s="9">
        <v>0</v>
      </c>
      <c r="F234" s="9">
        <v>0</v>
      </c>
      <c r="G234" s="9">
        <v>0</v>
      </c>
      <c r="H234" s="9">
        <v>0</v>
      </c>
      <c r="I234" s="9">
        <v>0</v>
      </c>
      <c r="J234" s="9">
        <v>0</v>
      </c>
      <c r="K234" s="9">
        <v>0</v>
      </c>
      <c r="L234" s="9">
        <v>0</v>
      </c>
      <c r="M234" s="9">
        <v>0</v>
      </c>
      <c r="N234" s="10" t="s">
        <v>59</v>
      </c>
      <c r="O234" s="18">
        <v>0</v>
      </c>
      <c r="P234" s="34" t="s">
        <v>52</v>
      </c>
      <c r="Q234" s="22">
        <v>0.95071000000000006</v>
      </c>
      <c r="R234" s="23" t="s">
        <v>53</v>
      </c>
      <c r="S234" s="73">
        <v>3.77</v>
      </c>
      <c r="T234" s="43">
        <f>Q234*S234</f>
        <v>3.5841767000000004</v>
      </c>
      <c r="U234" s="25" t="s">
        <v>78</v>
      </c>
      <c r="V234" s="25" t="s">
        <v>94</v>
      </c>
    </row>
    <row r="235" spans="1:22" x14ac:dyDescent="0.25">
      <c r="A235" s="11">
        <f t="shared" si="8"/>
        <v>215</v>
      </c>
      <c r="B235" s="14">
        <v>43646</v>
      </c>
      <c r="C235" s="9">
        <v>0</v>
      </c>
      <c r="D235" s="9">
        <v>0</v>
      </c>
      <c r="E235" s="9">
        <v>0</v>
      </c>
      <c r="F235" s="9">
        <v>0</v>
      </c>
      <c r="G235" s="9">
        <v>0</v>
      </c>
      <c r="H235" s="9">
        <v>0</v>
      </c>
      <c r="I235" s="9">
        <v>0</v>
      </c>
      <c r="J235" s="9">
        <v>0</v>
      </c>
      <c r="K235" s="9">
        <v>0</v>
      </c>
      <c r="L235" s="9">
        <v>0</v>
      </c>
      <c r="M235" s="9">
        <v>0</v>
      </c>
      <c r="N235" s="10" t="s">
        <v>59</v>
      </c>
      <c r="O235" s="18">
        <v>0</v>
      </c>
      <c r="P235" s="34" t="s">
        <v>52</v>
      </c>
      <c r="Q235" s="22">
        <v>0.82679000000000002</v>
      </c>
      <c r="R235" s="23" t="s">
        <v>53</v>
      </c>
      <c r="S235" s="73">
        <v>1.5</v>
      </c>
      <c r="T235" s="43">
        <v>1.2401899999999999</v>
      </c>
      <c r="U235" s="25" t="s">
        <v>54</v>
      </c>
      <c r="V235" s="25" t="s">
        <v>93</v>
      </c>
    </row>
    <row r="236" spans="1:22" ht="30" x14ac:dyDescent="0.25">
      <c r="A236" s="11">
        <f t="shared" si="8"/>
        <v>216</v>
      </c>
      <c r="B236" s="14">
        <v>43637</v>
      </c>
      <c r="C236" s="9">
        <v>0</v>
      </c>
      <c r="D236" s="9">
        <v>0</v>
      </c>
      <c r="E236" s="9">
        <v>0</v>
      </c>
      <c r="F236" s="9">
        <v>0</v>
      </c>
      <c r="G236" s="9">
        <v>0</v>
      </c>
      <c r="H236" s="9">
        <v>0</v>
      </c>
      <c r="I236" s="9">
        <v>0</v>
      </c>
      <c r="J236" s="9">
        <v>0</v>
      </c>
      <c r="K236" s="9">
        <v>0</v>
      </c>
      <c r="L236" s="9">
        <v>0</v>
      </c>
      <c r="M236" s="9">
        <v>0</v>
      </c>
      <c r="N236" s="10" t="s">
        <v>59</v>
      </c>
      <c r="O236" s="18">
        <v>0</v>
      </c>
      <c r="P236" s="34" t="s">
        <v>49</v>
      </c>
      <c r="Q236" s="43">
        <v>0.7</v>
      </c>
      <c r="R236" s="44" t="s">
        <v>32</v>
      </c>
      <c r="S236" s="45">
        <v>2</v>
      </c>
      <c r="T236" s="43">
        <f>S236*Q236</f>
        <v>1.4</v>
      </c>
      <c r="U236" s="42" t="s">
        <v>89</v>
      </c>
      <c r="V236" s="25" t="s">
        <v>381</v>
      </c>
    </row>
    <row r="237" spans="1:22" x14ac:dyDescent="0.25">
      <c r="A237" s="11">
        <f t="shared" si="8"/>
        <v>217</v>
      </c>
      <c r="B237" s="14">
        <v>43634</v>
      </c>
      <c r="C237" s="9">
        <v>0</v>
      </c>
      <c r="D237" s="9">
        <v>0</v>
      </c>
      <c r="E237" s="9">
        <v>0</v>
      </c>
      <c r="F237" s="9">
        <v>0</v>
      </c>
      <c r="G237" s="9">
        <v>0</v>
      </c>
      <c r="H237" s="9">
        <v>0</v>
      </c>
      <c r="I237" s="9">
        <v>0</v>
      </c>
      <c r="J237" s="9">
        <v>0</v>
      </c>
      <c r="K237" s="9">
        <v>0</v>
      </c>
      <c r="L237" s="9">
        <v>0</v>
      </c>
      <c r="M237" s="9">
        <v>0</v>
      </c>
      <c r="N237" s="10" t="s">
        <v>59</v>
      </c>
      <c r="O237" s="18">
        <v>0</v>
      </c>
      <c r="P237" s="34" t="s">
        <v>88</v>
      </c>
      <c r="Q237" s="22">
        <v>0.62985999999999998</v>
      </c>
      <c r="R237" s="23" t="s">
        <v>32</v>
      </c>
      <c r="S237" s="24">
        <v>1</v>
      </c>
      <c r="T237" s="43">
        <f>Q237</f>
        <v>0.62985999999999998</v>
      </c>
      <c r="U237" s="25" t="s">
        <v>87</v>
      </c>
      <c r="V237" s="12" t="s">
        <v>382</v>
      </c>
    </row>
    <row r="238" spans="1:22" x14ac:dyDescent="0.25">
      <c r="A238" s="11">
        <f t="shared" si="8"/>
        <v>218</v>
      </c>
      <c r="B238" s="14">
        <v>43644</v>
      </c>
      <c r="C238" s="9">
        <v>0</v>
      </c>
      <c r="D238" s="9">
        <v>0</v>
      </c>
      <c r="E238" s="9">
        <v>0</v>
      </c>
      <c r="F238" s="9">
        <v>0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  <c r="L238" s="9">
        <v>0</v>
      </c>
      <c r="M238" s="9">
        <v>0</v>
      </c>
      <c r="N238" s="10" t="s">
        <v>59</v>
      </c>
      <c r="O238" s="18">
        <v>0</v>
      </c>
      <c r="P238" s="34" t="s">
        <v>88</v>
      </c>
      <c r="Q238" s="22">
        <v>1.10894</v>
      </c>
      <c r="R238" s="23" t="s">
        <v>32</v>
      </c>
      <c r="S238" s="24">
        <v>1</v>
      </c>
      <c r="T238" s="43">
        <f>S238*Q238</f>
        <v>1.10894</v>
      </c>
      <c r="U238" s="25" t="s">
        <v>87</v>
      </c>
      <c r="V238" s="12" t="s">
        <v>311</v>
      </c>
    </row>
    <row r="239" spans="1:22" ht="45" x14ac:dyDescent="0.25">
      <c r="A239" s="11">
        <f t="shared" si="8"/>
        <v>219</v>
      </c>
      <c r="B239" s="14">
        <v>43642</v>
      </c>
      <c r="C239" s="9">
        <v>0</v>
      </c>
      <c r="D239" s="9">
        <v>0</v>
      </c>
      <c r="E239" s="9">
        <v>0</v>
      </c>
      <c r="F239" s="9">
        <v>0</v>
      </c>
      <c r="G239" s="9">
        <v>0</v>
      </c>
      <c r="H239" s="9">
        <v>0</v>
      </c>
      <c r="I239" s="9">
        <v>0</v>
      </c>
      <c r="J239" s="9">
        <v>0</v>
      </c>
      <c r="K239" s="9">
        <v>0</v>
      </c>
      <c r="L239" s="9">
        <v>0</v>
      </c>
      <c r="M239" s="9">
        <v>0</v>
      </c>
      <c r="N239" s="10" t="s">
        <v>59</v>
      </c>
      <c r="O239" s="18">
        <v>0</v>
      </c>
      <c r="P239" s="34" t="s">
        <v>336</v>
      </c>
      <c r="Q239" s="22">
        <v>7.9892300000000001</v>
      </c>
      <c r="R239" s="23" t="s">
        <v>32</v>
      </c>
      <c r="S239" s="24">
        <v>1</v>
      </c>
      <c r="T239" s="43">
        <f>Q239*S239</f>
        <v>7.9892300000000001</v>
      </c>
      <c r="U239" s="25" t="s">
        <v>199</v>
      </c>
      <c r="V239" s="12" t="s">
        <v>337</v>
      </c>
    </row>
    <row r="240" spans="1:22" ht="60" x14ac:dyDescent="0.25">
      <c r="A240" s="11">
        <f t="shared" si="8"/>
        <v>220</v>
      </c>
      <c r="B240" s="14">
        <v>43642</v>
      </c>
      <c r="C240" s="9">
        <v>0</v>
      </c>
      <c r="D240" s="9">
        <v>0</v>
      </c>
      <c r="E240" s="9">
        <v>0</v>
      </c>
      <c r="F240" s="9">
        <v>0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  <c r="N240" s="10" t="s">
        <v>59</v>
      </c>
      <c r="O240" s="18">
        <v>0</v>
      </c>
      <c r="P240" s="34" t="s">
        <v>410</v>
      </c>
      <c r="Q240" s="22">
        <v>29.088519999999999</v>
      </c>
      <c r="R240" s="23" t="s">
        <v>32</v>
      </c>
      <c r="S240" s="24">
        <v>1</v>
      </c>
      <c r="T240" s="43">
        <v>29.088519999999999</v>
      </c>
      <c r="U240" s="25" t="s">
        <v>199</v>
      </c>
      <c r="V240" s="12" t="s">
        <v>338</v>
      </c>
    </row>
    <row r="241" spans="1:22" ht="45" x14ac:dyDescent="0.25">
      <c r="A241" s="11">
        <f t="shared" si="8"/>
        <v>221</v>
      </c>
      <c r="B241" s="14">
        <v>43646</v>
      </c>
      <c r="C241" s="60">
        <v>0</v>
      </c>
      <c r="D241" s="60">
        <v>0</v>
      </c>
      <c r="E241" s="60">
        <v>0</v>
      </c>
      <c r="F241" s="60">
        <v>0</v>
      </c>
      <c r="G241" s="60">
        <v>0</v>
      </c>
      <c r="H241" s="60">
        <v>0</v>
      </c>
      <c r="I241" s="60">
        <v>0</v>
      </c>
      <c r="J241" s="60">
        <v>0</v>
      </c>
      <c r="K241" s="60">
        <v>0</v>
      </c>
      <c r="L241" s="60">
        <v>0</v>
      </c>
      <c r="M241" s="60">
        <v>0</v>
      </c>
      <c r="N241" s="10" t="s">
        <v>59</v>
      </c>
      <c r="O241" s="18">
        <v>0</v>
      </c>
      <c r="P241" s="34" t="s">
        <v>103</v>
      </c>
      <c r="Q241" s="22">
        <v>2.1170300000000002</v>
      </c>
      <c r="R241" s="23" t="s">
        <v>32</v>
      </c>
      <c r="S241" s="24">
        <v>1</v>
      </c>
      <c r="T241" s="43">
        <f>Q241</f>
        <v>2.1170300000000002</v>
      </c>
      <c r="U241" s="25" t="s">
        <v>98</v>
      </c>
      <c r="V241" s="12" t="s">
        <v>99</v>
      </c>
    </row>
    <row r="242" spans="1:22" ht="45" x14ac:dyDescent="0.25">
      <c r="A242" s="11">
        <f t="shared" si="8"/>
        <v>222</v>
      </c>
      <c r="B242" s="14">
        <v>43646</v>
      </c>
      <c r="C242" s="60">
        <v>0</v>
      </c>
      <c r="D242" s="60">
        <v>0</v>
      </c>
      <c r="E242" s="60">
        <v>0</v>
      </c>
      <c r="F242" s="60">
        <v>0</v>
      </c>
      <c r="G242" s="60">
        <v>0</v>
      </c>
      <c r="H242" s="60">
        <v>0</v>
      </c>
      <c r="I242" s="60">
        <v>0</v>
      </c>
      <c r="J242" s="60">
        <v>0</v>
      </c>
      <c r="K242" s="60">
        <v>0</v>
      </c>
      <c r="L242" s="60">
        <v>0</v>
      </c>
      <c r="M242" s="60">
        <v>0</v>
      </c>
      <c r="N242" s="10" t="s">
        <v>59</v>
      </c>
      <c r="O242" s="18">
        <v>0</v>
      </c>
      <c r="P242" s="34" t="s">
        <v>100</v>
      </c>
      <c r="Q242" s="22">
        <v>4.3278100000000004</v>
      </c>
      <c r="R242" s="23" t="s">
        <v>32</v>
      </c>
      <c r="S242" s="24">
        <v>1</v>
      </c>
      <c r="T242" s="43">
        <f>Q242*S242</f>
        <v>4.3278100000000004</v>
      </c>
      <c r="U242" s="25" t="s">
        <v>101</v>
      </c>
      <c r="V242" s="25" t="s">
        <v>102</v>
      </c>
    </row>
    <row r="243" spans="1:22" ht="45" x14ac:dyDescent="0.25">
      <c r="A243" s="11">
        <f t="shared" si="8"/>
        <v>223</v>
      </c>
      <c r="B243" s="14">
        <v>43644</v>
      </c>
      <c r="C243" s="60">
        <v>0</v>
      </c>
      <c r="D243" s="60">
        <v>0</v>
      </c>
      <c r="E243" s="60">
        <v>0</v>
      </c>
      <c r="F243" s="60">
        <v>0</v>
      </c>
      <c r="G243" s="60">
        <v>0</v>
      </c>
      <c r="H243" s="60">
        <v>0</v>
      </c>
      <c r="I243" s="60">
        <v>0</v>
      </c>
      <c r="J243" s="60">
        <v>0</v>
      </c>
      <c r="K243" s="60">
        <v>0</v>
      </c>
      <c r="L243" s="60">
        <v>0</v>
      </c>
      <c r="M243" s="60">
        <v>0</v>
      </c>
      <c r="N243" s="10" t="s">
        <v>59</v>
      </c>
      <c r="O243" s="18">
        <v>0</v>
      </c>
      <c r="P243" s="34" t="s">
        <v>375</v>
      </c>
      <c r="Q243" s="22">
        <v>1.5</v>
      </c>
      <c r="R243" s="23" t="s">
        <v>97</v>
      </c>
      <c r="S243" s="32">
        <v>13</v>
      </c>
      <c r="T243" s="43">
        <v>19.5</v>
      </c>
      <c r="U243" s="42" t="s">
        <v>91</v>
      </c>
      <c r="V243" s="25" t="s">
        <v>376</v>
      </c>
    </row>
    <row r="244" spans="1:22" x14ac:dyDescent="0.25">
      <c r="A244" s="11">
        <f t="shared" si="8"/>
        <v>224</v>
      </c>
      <c r="B244" s="14">
        <v>43630</v>
      </c>
      <c r="C244" s="60">
        <v>0</v>
      </c>
      <c r="D244" s="60">
        <v>0</v>
      </c>
      <c r="E244" s="60">
        <v>0</v>
      </c>
      <c r="F244" s="60">
        <v>0</v>
      </c>
      <c r="G244" s="60">
        <v>0</v>
      </c>
      <c r="H244" s="60">
        <v>0</v>
      </c>
      <c r="I244" s="60">
        <v>0</v>
      </c>
      <c r="J244" s="60">
        <v>0</v>
      </c>
      <c r="K244" s="60">
        <v>0</v>
      </c>
      <c r="L244" s="60">
        <v>0</v>
      </c>
      <c r="M244" s="60">
        <v>0</v>
      </c>
      <c r="N244" s="10" t="s">
        <v>59</v>
      </c>
      <c r="O244" s="18">
        <v>0</v>
      </c>
      <c r="P244" s="34" t="s">
        <v>105</v>
      </c>
      <c r="Q244" s="22">
        <v>1.5</v>
      </c>
      <c r="R244" s="23" t="s">
        <v>97</v>
      </c>
      <c r="S244" s="32">
        <v>2.5</v>
      </c>
      <c r="T244" s="43">
        <v>3.75</v>
      </c>
      <c r="U244" s="42" t="s">
        <v>91</v>
      </c>
      <c r="V244" s="25" t="s">
        <v>377</v>
      </c>
    </row>
    <row r="245" spans="1:22" ht="30" x14ac:dyDescent="0.25">
      <c r="A245" s="11">
        <f t="shared" si="8"/>
        <v>225</v>
      </c>
      <c r="B245" s="14">
        <v>43640</v>
      </c>
      <c r="C245" s="60">
        <v>0</v>
      </c>
      <c r="D245" s="60">
        <v>0</v>
      </c>
      <c r="E245" s="60">
        <v>0</v>
      </c>
      <c r="F245" s="60">
        <v>0</v>
      </c>
      <c r="G245" s="60">
        <v>0</v>
      </c>
      <c r="H245" s="60">
        <v>0</v>
      </c>
      <c r="I245" s="60">
        <v>0</v>
      </c>
      <c r="J245" s="60">
        <v>0</v>
      </c>
      <c r="K245" s="60">
        <v>0</v>
      </c>
      <c r="L245" s="60">
        <v>0</v>
      </c>
      <c r="M245" s="60">
        <v>0</v>
      </c>
      <c r="N245" s="10" t="s">
        <v>59</v>
      </c>
      <c r="O245" s="18">
        <v>0</v>
      </c>
      <c r="P245" s="34" t="s">
        <v>339</v>
      </c>
      <c r="Q245" s="22">
        <v>1.45</v>
      </c>
      <c r="R245" s="23" t="s">
        <v>32</v>
      </c>
      <c r="S245" s="24">
        <v>1</v>
      </c>
      <c r="T245" s="43">
        <v>1.45</v>
      </c>
      <c r="U245" s="34" t="s">
        <v>340</v>
      </c>
      <c r="V245" s="25" t="s">
        <v>341</v>
      </c>
    </row>
    <row r="246" spans="1:22" ht="60" x14ac:dyDescent="0.25">
      <c r="A246" s="11">
        <f t="shared" si="8"/>
        <v>226</v>
      </c>
      <c r="B246" s="14">
        <v>43640</v>
      </c>
      <c r="C246" s="60">
        <v>0</v>
      </c>
      <c r="D246" s="60">
        <v>0</v>
      </c>
      <c r="E246" s="60">
        <v>0</v>
      </c>
      <c r="F246" s="60">
        <v>0</v>
      </c>
      <c r="G246" s="60">
        <v>0</v>
      </c>
      <c r="H246" s="60">
        <v>0</v>
      </c>
      <c r="I246" s="60">
        <v>0</v>
      </c>
      <c r="J246" s="60">
        <v>0</v>
      </c>
      <c r="K246" s="60">
        <v>0</v>
      </c>
      <c r="L246" s="60">
        <v>0</v>
      </c>
      <c r="M246" s="60">
        <v>0</v>
      </c>
      <c r="N246" s="10" t="s">
        <v>59</v>
      </c>
      <c r="O246" s="18">
        <v>0</v>
      </c>
      <c r="P246" s="34" t="s">
        <v>342</v>
      </c>
      <c r="Q246" s="22">
        <v>2.7845499999999999</v>
      </c>
      <c r="R246" s="23" t="s">
        <v>32</v>
      </c>
      <c r="S246" s="24">
        <v>1</v>
      </c>
      <c r="T246" s="43">
        <v>2.7845499999999999</v>
      </c>
      <c r="U246" s="34" t="s">
        <v>343</v>
      </c>
      <c r="V246" s="25" t="s">
        <v>344</v>
      </c>
    </row>
    <row r="247" spans="1:22" ht="60" x14ac:dyDescent="0.25">
      <c r="A247" s="11">
        <f t="shared" si="8"/>
        <v>227</v>
      </c>
      <c r="B247" s="14">
        <v>43637</v>
      </c>
      <c r="C247" s="60">
        <v>0</v>
      </c>
      <c r="D247" s="60">
        <v>0</v>
      </c>
      <c r="E247" s="60">
        <v>0</v>
      </c>
      <c r="F247" s="60">
        <v>0</v>
      </c>
      <c r="G247" s="60">
        <v>0</v>
      </c>
      <c r="H247" s="60">
        <v>0</v>
      </c>
      <c r="I247" s="60">
        <v>0</v>
      </c>
      <c r="J247" s="60">
        <v>0</v>
      </c>
      <c r="K247" s="60">
        <v>0</v>
      </c>
      <c r="L247" s="60">
        <v>0</v>
      </c>
      <c r="M247" s="60">
        <v>0</v>
      </c>
      <c r="N247" s="10" t="s">
        <v>59</v>
      </c>
      <c r="O247" s="18">
        <v>0</v>
      </c>
      <c r="P247" s="34" t="s">
        <v>345</v>
      </c>
      <c r="Q247" s="22">
        <v>3.1889799999999999</v>
      </c>
      <c r="R247" s="23" t="s">
        <v>92</v>
      </c>
      <c r="S247" s="24">
        <v>1</v>
      </c>
      <c r="T247" s="43">
        <f>Q247*S247</f>
        <v>3.1889799999999999</v>
      </c>
      <c r="U247" s="12" t="s">
        <v>346</v>
      </c>
      <c r="V247" s="25" t="s">
        <v>347</v>
      </c>
    </row>
    <row r="248" spans="1:22" ht="30" x14ac:dyDescent="0.25">
      <c r="A248" s="11">
        <f t="shared" si="8"/>
        <v>228</v>
      </c>
      <c r="B248" s="14">
        <v>43634</v>
      </c>
      <c r="C248" s="60">
        <v>0</v>
      </c>
      <c r="D248" s="60">
        <v>0</v>
      </c>
      <c r="E248" s="60">
        <v>0</v>
      </c>
      <c r="F248" s="60">
        <v>0</v>
      </c>
      <c r="G248" s="60">
        <v>0</v>
      </c>
      <c r="H248" s="60">
        <v>0</v>
      </c>
      <c r="I248" s="60">
        <v>0</v>
      </c>
      <c r="J248" s="60">
        <v>0</v>
      </c>
      <c r="K248" s="60">
        <v>0</v>
      </c>
      <c r="L248" s="60">
        <v>0</v>
      </c>
      <c r="M248" s="60">
        <v>0</v>
      </c>
      <c r="N248" s="10" t="s">
        <v>59</v>
      </c>
      <c r="O248" s="18">
        <v>0</v>
      </c>
      <c r="P248" s="34" t="s">
        <v>353</v>
      </c>
      <c r="Q248" s="22">
        <v>1.20845</v>
      </c>
      <c r="R248" s="23" t="s">
        <v>32</v>
      </c>
      <c r="S248" s="24">
        <v>1</v>
      </c>
      <c r="T248" s="43">
        <v>1.20845</v>
      </c>
      <c r="U248" s="12" t="s">
        <v>354</v>
      </c>
      <c r="V248" s="25" t="s">
        <v>355</v>
      </c>
    </row>
    <row r="249" spans="1:22" ht="30" x14ac:dyDescent="0.25">
      <c r="A249" s="11">
        <f t="shared" si="8"/>
        <v>229</v>
      </c>
      <c r="B249" s="14">
        <v>43634</v>
      </c>
      <c r="C249" s="60">
        <v>0</v>
      </c>
      <c r="D249" s="60">
        <v>0</v>
      </c>
      <c r="E249" s="60">
        <v>0</v>
      </c>
      <c r="F249" s="60">
        <v>0</v>
      </c>
      <c r="G249" s="60">
        <v>0</v>
      </c>
      <c r="H249" s="60">
        <v>0</v>
      </c>
      <c r="I249" s="60">
        <v>0</v>
      </c>
      <c r="J249" s="60">
        <v>0</v>
      </c>
      <c r="K249" s="60">
        <v>0</v>
      </c>
      <c r="L249" s="60">
        <v>0</v>
      </c>
      <c r="M249" s="60">
        <v>0</v>
      </c>
      <c r="N249" s="10" t="s">
        <v>59</v>
      </c>
      <c r="O249" s="18">
        <v>0</v>
      </c>
      <c r="P249" s="34" t="s">
        <v>356</v>
      </c>
      <c r="Q249" s="22">
        <v>15.715</v>
      </c>
      <c r="R249" s="23" t="s">
        <v>92</v>
      </c>
      <c r="S249" s="24">
        <v>2</v>
      </c>
      <c r="T249" s="43">
        <f>22.2+9.231</f>
        <v>31.430999999999997</v>
      </c>
      <c r="U249" s="12" t="s">
        <v>346</v>
      </c>
      <c r="V249" s="25" t="s">
        <v>357</v>
      </c>
    </row>
    <row r="250" spans="1:22" ht="75" x14ac:dyDescent="0.25">
      <c r="A250" s="11">
        <f t="shared" si="8"/>
        <v>230</v>
      </c>
      <c r="B250" s="14">
        <v>43619</v>
      </c>
      <c r="C250" s="60">
        <v>0</v>
      </c>
      <c r="D250" s="60">
        <v>0</v>
      </c>
      <c r="E250" s="60">
        <v>0</v>
      </c>
      <c r="F250" s="60">
        <v>0</v>
      </c>
      <c r="G250" s="60">
        <v>0</v>
      </c>
      <c r="H250" s="60">
        <v>0</v>
      </c>
      <c r="I250" s="60">
        <v>0</v>
      </c>
      <c r="J250" s="60">
        <v>0</v>
      </c>
      <c r="K250" s="60">
        <v>0</v>
      </c>
      <c r="L250" s="60">
        <v>0</v>
      </c>
      <c r="M250" s="60">
        <v>0</v>
      </c>
      <c r="N250" s="10" t="s">
        <v>59</v>
      </c>
      <c r="O250" s="18">
        <v>0</v>
      </c>
      <c r="P250" s="34" t="s">
        <v>368</v>
      </c>
      <c r="Q250" s="71">
        <v>9.2946200000000001</v>
      </c>
      <c r="R250" s="23" t="s">
        <v>32</v>
      </c>
      <c r="S250" s="24">
        <v>1</v>
      </c>
      <c r="T250" s="43">
        <v>9.2946200000000001</v>
      </c>
      <c r="U250" s="12" t="s">
        <v>50</v>
      </c>
      <c r="V250" s="25" t="s">
        <v>369</v>
      </c>
    </row>
    <row r="251" spans="1:22" ht="63.75" customHeight="1" x14ac:dyDescent="0.25">
      <c r="A251" s="11">
        <f t="shared" si="8"/>
        <v>231</v>
      </c>
      <c r="B251" s="14">
        <v>43619</v>
      </c>
      <c r="C251" s="60">
        <v>0</v>
      </c>
      <c r="D251" s="60">
        <v>0</v>
      </c>
      <c r="E251" s="60">
        <v>0</v>
      </c>
      <c r="F251" s="60">
        <v>0</v>
      </c>
      <c r="G251" s="60">
        <v>0</v>
      </c>
      <c r="H251" s="60">
        <v>0</v>
      </c>
      <c r="I251" s="60">
        <v>0</v>
      </c>
      <c r="J251" s="60">
        <v>0</v>
      </c>
      <c r="K251" s="60">
        <v>0</v>
      </c>
      <c r="L251" s="60">
        <v>0</v>
      </c>
      <c r="M251" s="60">
        <v>0</v>
      </c>
      <c r="N251" s="10" t="s">
        <v>59</v>
      </c>
      <c r="O251" s="18">
        <v>0</v>
      </c>
      <c r="P251" s="34" t="s">
        <v>370</v>
      </c>
      <c r="Q251" s="71">
        <v>9.2946200000000001</v>
      </c>
      <c r="R251" s="23" t="s">
        <v>32</v>
      </c>
      <c r="S251" s="24">
        <v>1</v>
      </c>
      <c r="T251" s="43">
        <v>9.2946200000000001</v>
      </c>
      <c r="U251" s="12" t="s">
        <v>50</v>
      </c>
      <c r="V251" s="25" t="s">
        <v>371</v>
      </c>
    </row>
    <row r="252" spans="1:22" ht="52.5" customHeight="1" x14ac:dyDescent="0.25">
      <c r="A252" s="11">
        <f t="shared" si="8"/>
        <v>232</v>
      </c>
      <c r="B252" s="14">
        <v>43619</v>
      </c>
      <c r="C252" s="60">
        <v>0</v>
      </c>
      <c r="D252" s="60">
        <v>0</v>
      </c>
      <c r="E252" s="60">
        <v>0</v>
      </c>
      <c r="F252" s="60">
        <v>0</v>
      </c>
      <c r="G252" s="60">
        <v>0</v>
      </c>
      <c r="H252" s="60">
        <v>0</v>
      </c>
      <c r="I252" s="60">
        <v>0</v>
      </c>
      <c r="J252" s="60">
        <v>0</v>
      </c>
      <c r="K252" s="60">
        <v>0</v>
      </c>
      <c r="L252" s="60">
        <v>0</v>
      </c>
      <c r="M252" s="60">
        <v>0</v>
      </c>
      <c r="N252" s="10" t="s">
        <v>59</v>
      </c>
      <c r="O252" s="18">
        <v>0</v>
      </c>
      <c r="P252" s="34" t="s">
        <v>372</v>
      </c>
      <c r="Q252" s="22">
        <v>15.178979999999999</v>
      </c>
      <c r="R252" s="23" t="s">
        <v>32</v>
      </c>
      <c r="S252" s="32">
        <v>1</v>
      </c>
      <c r="T252" s="43">
        <v>15.178979999999999</v>
      </c>
      <c r="U252" s="12" t="s">
        <v>50</v>
      </c>
      <c r="V252" s="25" t="s">
        <v>373</v>
      </c>
    </row>
    <row r="253" spans="1:22" ht="45" x14ac:dyDescent="0.25">
      <c r="A253" s="11">
        <f t="shared" si="8"/>
        <v>233</v>
      </c>
      <c r="B253" s="14">
        <v>43619</v>
      </c>
      <c r="C253" s="60">
        <v>0</v>
      </c>
      <c r="D253" s="60">
        <v>0</v>
      </c>
      <c r="E253" s="60">
        <v>0</v>
      </c>
      <c r="F253" s="60">
        <v>0</v>
      </c>
      <c r="G253" s="60">
        <v>0</v>
      </c>
      <c r="H253" s="60">
        <v>0</v>
      </c>
      <c r="I253" s="60">
        <v>0</v>
      </c>
      <c r="J253" s="60">
        <v>0</v>
      </c>
      <c r="K253" s="60">
        <v>0</v>
      </c>
      <c r="L253" s="60">
        <v>0</v>
      </c>
      <c r="M253" s="60">
        <v>0</v>
      </c>
      <c r="N253" s="10" t="s">
        <v>59</v>
      </c>
      <c r="O253" s="18">
        <v>0</v>
      </c>
      <c r="P253" s="34" t="s">
        <v>374</v>
      </c>
      <c r="Q253" s="22">
        <v>3.74</v>
      </c>
      <c r="R253" s="23" t="s">
        <v>32</v>
      </c>
      <c r="S253" s="24">
        <v>1</v>
      </c>
      <c r="T253" s="43">
        <v>3.74</v>
      </c>
      <c r="U253" s="12" t="s">
        <v>50</v>
      </c>
      <c r="V253" s="25" t="s">
        <v>408</v>
      </c>
    </row>
    <row r="254" spans="1:22" x14ac:dyDescent="0.25">
      <c r="A254" s="11">
        <f t="shared" si="8"/>
        <v>234</v>
      </c>
      <c r="B254" s="14">
        <v>43646</v>
      </c>
      <c r="C254" s="9">
        <v>0</v>
      </c>
      <c r="D254" s="9">
        <v>0</v>
      </c>
      <c r="E254" s="9">
        <v>0</v>
      </c>
      <c r="F254" s="9">
        <v>0</v>
      </c>
      <c r="G254" s="9">
        <v>0</v>
      </c>
      <c r="H254" s="9">
        <v>0</v>
      </c>
      <c r="I254" s="9">
        <v>0</v>
      </c>
      <c r="J254" s="9">
        <v>0</v>
      </c>
      <c r="K254" s="9">
        <v>0</v>
      </c>
      <c r="L254" s="9">
        <v>0</v>
      </c>
      <c r="M254" s="9">
        <v>0</v>
      </c>
      <c r="N254" s="10" t="s">
        <v>59</v>
      </c>
      <c r="O254" s="18">
        <v>0</v>
      </c>
      <c r="P254" s="34" t="s">
        <v>379</v>
      </c>
      <c r="Q254" s="22">
        <v>1.73916</v>
      </c>
      <c r="R254" s="23" t="s">
        <v>32</v>
      </c>
      <c r="S254" s="24">
        <v>1</v>
      </c>
      <c r="T254" s="43">
        <v>1.73916</v>
      </c>
      <c r="U254" s="25" t="s">
        <v>378</v>
      </c>
      <c r="V254" s="25" t="s">
        <v>380</v>
      </c>
    </row>
    <row r="255" spans="1:22" ht="45" x14ac:dyDescent="0.25">
      <c r="A255" s="11">
        <f t="shared" si="8"/>
        <v>235</v>
      </c>
      <c r="B255" s="14">
        <v>43644</v>
      </c>
      <c r="C255" s="9">
        <v>0</v>
      </c>
      <c r="D255" s="9">
        <v>0</v>
      </c>
      <c r="E255" s="9">
        <v>0</v>
      </c>
      <c r="F255" s="9">
        <v>0</v>
      </c>
      <c r="G255" s="9">
        <v>0</v>
      </c>
      <c r="H255" s="9">
        <v>0</v>
      </c>
      <c r="I255" s="9">
        <v>0</v>
      </c>
      <c r="J255" s="9">
        <v>0</v>
      </c>
      <c r="K255" s="9">
        <v>0</v>
      </c>
      <c r="L255" s="9">
        <v>0</v>
      </c>
      <c r="M255" s="9">
        <v>0</v>
      </c>
      <c r="N255" s="10" t="s">
        <v>59</v>
      </c>
      <c r="O255" s="18">
        <v>0</v>
      </c>
      <c r="P255" s="34" t="s">
        <v>385</v>
      </c>
      <c r="Q255" s="22">
        <v>11.74887</v>
      </c>
      <c r="R255" s="23" t="s">
        <v>32</v>
      </c>
      <c r="S255" s="24">
        <v>1</v>
      </c>
      <c r="T255" s="43">
        <f>Q255</f>
        <v>11.74887</v>
      </c>
      <c r="U255" s="25" t="s">
        <v>383</v>
      </c>
      <c r="V255" s="25" t="s">
        <v>384</v>
      </c>
    </row>
    <row r="256" spans="1:22" ht="30" x14ac:dyDescent="0.25">
      <c r="A256" s="11">
        <f t="shared" si="8"/>
        <v>236</v>
      </c>
      <c r="B256" s="14">
        <v>43646</v>
      </c>
      <c r="C256" s="9">
        <v>0</v>
      </c>
      <c r="D256" s="9">
        <v>0</v>
      </c>
      <c r="E256" s="9">
        <v>0</v>
      </c>
      <c r="F256" s="9">
        <v>0</v>
      </c>
      <c r="G256" s="9">
        <v>0</v>
      </c>
      <c r="H256" s="9">
        <v>0</v>
      </c>
      <c r="I256" s="9">
        <v>0</v>
      </c>
      <c r="J256" s="9">
        <v>0</v>
      </c>
      <c r="K256" s="9">
        <v>0</v>
      </c>
      <c r="L256" s="9">
        <v>0</v>
      </c>
      <c r="M256" s="9">
        <v>0</v>
      </c>
      <c r="N256" s="10" t="s">
        <v>59</v>
      </c>
      <c r="O256" s="18">
        <v>0</v>
      </c>
      <c r="P256" s="34" t="s">
        <v>405</v>
      </c>
      <c r="Q256" s="22">
        <v>1.9997199999999999</v>
      </c>
      <c r="R256" s="23" t="s">
        <v>92</v>
      </c>
      <c r="S256" s="24">
        <v>37</v>
      </c>
      <c r="T256" s="43">
        <f>Q256*S256</f>
        <v>73.989639999999994</v>
      </c>
      <c r="U256" s="75" t="s">
        <v>406</v>
      </c>
      <c r="V256" s="25" t="s">
        <v>407</v>
      </c>
    </row>
    <row r="257" spans="1:22" ht="30" x14ac:dyDescent="0.25">
      <c r="A257" s="11">
        <f t="shared" si="8"/>
        <v>237</v>
      </c>
      <c r="B257" s="14">
        <v>43646</v>
      </c>
      <c r="C257" s="9">
        <v>0</v>
      </c>
      <c r="D257" s="9">
        <v>0</v>
      </c>
      <c r="E257" s="9">
        <v>0</v>
      </c>
      <c r="F257" s="9">
        <v>0</v>
      </c>
      <c r="G257" s="9">
        <v>0</v>
      </c>
      <c r="H257" s="9">
        <v>0</v>
      </c>
      <c r="I257" s="9">
        <v>0</v>
      </c>
      <c r="J257" s="9">
        <v>0</v>
      </c>
      <c r="K257" s="9">
        <v>0</v>
      </c>
      <c r="L257" s="9">
        <v>0</v>
      </c>
      <c r="M257" s="9">
        <v>0</v>
      </c>
      <c r="N257" s="10" t="s">
        <v>59</v>
      </c>
      <c r="O257" s="18">
        <v>0</v>
      </c>
      <c r="P257" s="34" t="s">
        <v>405</v>
      </c>
      <c r="Q257" s="22">
        <v>2.0911300000000002</v>
      </c>
      <c r="R257" s="23" t="s">
        <v>92</v>
      </c>
      <c r="S257" s="24">
        <v>9</v>
      </c>
      <c r="T257" s="43">
        <f>Q257*S257</f>
        <v>18.820170000000001</v>
      </c>
      <c r="U257" s="75" t="s">
        <v>406</v>
      </c>
      <c r="V257" s="25" t="s">
        <v>409</v>
      </c>
    </row>
    <row r="258" spans="1:22" x14ac:dyDescent="0.25">
      <c r="A258" s="11">
        <f t="shared" si="8"/>
        <v>238</v>
      </c>
      <c r="B258" s="14">
        <v>43644</v>
      </c>
      <c r="C258" s="9">
        <v>0</v>
      </c>
      <c r="D258" s="9">
        <v>0</v>
      </c>
      <c r="E258" s="9">
        <v>0</v>
      </c>
      <c r="F258" s="9">
        <v>0</v>
      </c>
      <c r="G258" s="9">
        <v>0</v>
      </c>
      <c r="H258" s="9">
        <v>0</v>
      </c>
      <c r="I258" s="9">
        <v>0</v>
      </c>
      <c r="J258" s="9">
        <v>0</v>
      </c>
      <c r="K258" s="9">
        <v>0</v>
      </c>
      <c r="L258" s="9">
        <v>0</v>
      </c>
      <c r="M258" s="9">
        <v>0</v>
      </c>
      <c r="N258" s="10" t="s">
        <v>59</v>
      </c>
      <c r="O258" s="18">
        <v>0</v>
      </c>
      <c r="P258" s="34" t="s">
        <v>386</v>
      </c>
      <c r="Q258" s="22">
        <v>14.42873</v>
      </c>
      <c r="R258" s="23" t="s">
        <v>32</v>
      </c>
      <c r="S258" s="24">
        <v>1</v>
      </c>
      <c r="T258" s="43">
        <f>Q258*S258</f>
        <v>14.42873</v>
      </c>
      <c r="U258" s="25" t="s">
        <v>387</v>
      </c>
      <c r="V258" s="25" t="s">
        <v>388</v>
      </c>
    </row>
    <row r="259" spans="1:22" x14ac:dyDescent="0.25">
      <c r="A259" s="11"/>
      <c r="B259" s="35"/>
      <c r="C259" s="36"/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7"/>
      <c r="O259" s="37"/>
      <c r="P259" s="61" t="s">
        <v>41</v>
      </c>
      <c r="Q259" s="38"/>
      <c r="R259" s="41"/>
      <c r="S259" s="41"/>
      <c r="T259" s="38"/>
      <c r="U259" s="41"/>
      <c r="V259" s="41"/>
    </row>
    <row r="260" spans="1:22" x14ac:dyDescent="0.25">
      <c r="A260" s="11">
        <v>239</v>
      </c>
      <c r="B260" s="14">
        <v>43646</v>
      </c>
      <c r="C260" s="9">
        <v>0</v>
      </c>
      <c r="D260" s="9">
        <v>0</v>
      </c>
      <c r="E260" s="9">
        <v>0</v>
      </c>
      <c r="F260" s="9">
        <v>0</v>
      </c>
      <c r="G260" s="9">
        <v>0</v>
      </c>
      <c r="H260" s="9">
        <v>0</v>
      </c>
      <c r="I260" s="9">
        <v>0</v>
      </c>
      <c r="J260" s="9">
        <v>0</v>
      </c>
      <c r="K260" s="9">
        <v>0</v>
      </c>
      <c r="L260" s="9">
        <v>0</v>
      </c>
      <c r="M260" s="9">
        <v>0</v>
      </c>
      <c r="N260" s="10" t="s">
        <v>59</v>
      </c>
      <c r="O260" s="18">
        <v>0</v>
      </c>
      <c r="P260" s="34" t="s">
        <v>55</v>
      </c>
      <c r="Q260" s="22">
        <v>4.4639999999999999E-2</v>
      </c>
      <c r="R260" s="23" t="s">
        <v>34</v>
      </c>
      <c r="S260" s="28">
        <v>330.38</v>
      </c>
      <c r="T260" s="22">
        <v>14.74816</v>
      </c>
      <c r="U260" s="25" t="s">
        <v>56</v>
      </c>
      <c r="V260" s="25" t="s">
        <v>403</v>
      </c>
    </row>
    <row r="261" spans="1:22" x14ac:dyDescent="0.25">
      <c r="A261" s="11">
        <f>1+A260</f>
        <v>240</v>
      </c>
      <c r="B261" s="14">
        <v>43646</v>
      </c>
      <c r="C261" s="9">
        <v>0</v>
      </c>
      <c r="D261" s="9">
        <v>0</v>
      </c>
      <c r="E261" s="9">
        <v>0</v>
      </c>
      <c r="F261" s="9">
        <v>0</v>
      </c>
      <c r="G261" s="9">
        <v>0</v>
      </c>
      <c r="H261" s="9">
        <v>0</v>
      </c>
      <c r="I261" s="9">
        <v>0</v>
      </c>
      <c r="J261" s="9">
        <v>0</v>
      </c>
      <c r="K261" s="9">
        <v>0</v>
      </c>
      <c r="L261" s="9">
        <v>0</v>
      </c>
      <c r="M261" s="9">
        <v>0</v>
      </c>
      <c r="N261" s="10" t="s">
        <v>59</v>
      </c>
      <c r="O261" s="18">
        <v>0</v>
      </c>
      <c r="P261" s="34" t="s">
        <v>57</v>
      </c>
      <c r="Q261" s="33">
        <v>2.3E-2</v>
      </c>
      <c r="R261" s="23" t="s">
        <v>34</v>
      </c>
      <c r="S261" s="28">
        <v>2723</v>
      </c>
      <c r="T261" s="33">
        <f>Q261*S261</f>
        <v>62.628999999999998</v>
      </c>
      <c r="U261" s="25" t="s">
        <v>393</v>
      </c>
      <c r="V261" s="25" t="s">
        <v>401</v>
      </c>
    </row>
    <row r="262" spans="1:22" x14ac:dyDescent="0.25">
      <c r="A262" s="11">
        <f t="shared" ref="A262:A267" si="10">1+A261</f>
        <v>241</v>
      </c>
      <c r="B262" s="14">
        <v>43646</v>
      </c>
      <c r="C262" s="9">
        <v>0</v>
      </c>
      <c r="D262" s="9">
        <v>0</v>
      </c>
      <c r="E262" s="9">
        <v>0</v>
      </c>
      <c r="F262" s="9">
        <v>0</v>
      </c>
      <c r="G262" s="9">
        <v>0</v>
      </c>
      <c r="H262" s="9">
        <v>0</v>
      </c>
      <c r="I262" s="9">
        <v>0</v>
      </c>
      <c r="J262" s="9">
        <v>0</v>
      </c>
      <c r="K262" s="9">
        <v>0</v>
      </c>
      <c r="L262" s="9">
        <v>0</v>
      </c>
      <c r="M262" s="9">
        <v>0</v>
      </c>
      <c r="N262" s="10" t="s">
        <v>59</v>
      </c>
      <c r="O262" s="18">
        <v>0</v>
      </c>
      <c r="P262" s="34" t="s">
        <v>57</v>
      </c>
      <c r="Q262" s="33">
        <v>2.3E-2</v>
      </c>
      <c r="R262" s="23" t="s">
        <v>34</v>
      </c>
      <c r="S262" s="28">
        <v>1132.76</v>
      </c>
      <c r="T262" s="33">
        <f>Q262*S262</f>
        <v>26.05348</v>
      </c>
      <c r="U262" s="25" t="s">
        <v>393</v>
      </c>
      <c r="V262" s="25" t="s">
        <v>402</v>
      </c>
    </row>
    <row r="263" spans="1:22" ht="15" customHeight="1" x14ac:dyDescent="0.25">
      <c r="A263" s="11">
        <f t="shared" si="10"/>
        <v>242</v>
      </c>
      <c r="B263" s="14">
        <v>43646</v>
      </c>
      <c r="C263" s="9">
        <v>0</v>
      </c>
      <c r="D263" s="9">
        <v>0</v>
      </c>
      <c r="E263" s="9">
        <v>0</v>
      </c>
      <c r="F263" s="9">
        <v>0</v>
      </c>
      <c r="G263" s="9">
        <v>0</v>
      </c>
      <c r="H263" s="9">
        <v>0</v>
      </c>
      <c r="I263" s="9">
        <v>0</v>
      </c>
      <c r="J263" s="9">
        <v>0</v>
      </c>
      <c r="K263" s="9">
        <v>0</v>
      </c>
      <c r="L263" s="9">
        <v>0</v>
      </c>
      <c r="M263" s="9">
        <v>0</v>
      </c>
      <c r="N263" s="10" t="s">
        <v>59</v>
      </c>
      <c r="O263" s="18">
        <v>0</v>
      </c>
      <c r="P263" s="34" t="s">
        <v>55</v>
      </c>
      <c r="Q263" s="22">
        <v>4.6820000000000001E-2</v>
      </c>
      <c r="R263" s="23" t="s">
        <v>34</v>
      </c>
      <c r="S263" s="28">
        <f>517+318</f>
        <v>835</v>
      </c>
      <c r="T263" s="22">
        <f>Q263*S263</f>
        <v>39.094700000000003</v>
      </c>
      <c r="U263" s="25" t="s">
        <v>58</v>
      </c>
      <c r="V263" s="25" t="s">
        <v>404</v>
      </c>
    </row>
    <row r="264" spans="1:22" x14ac:dyDescent="0.25">
      <c r="A264" s="11">
        <f t="shared" si="10"/>
        <v>243</v>
      </c>
      <c r="B264" s="14">
        <v>43627</v>
      </c>
      <c r="C264" s="9">
        <v>0</v>
      </c>
      <c r="D264" s="9">
        <v>0</v>
      </c>
      <c r="E264" s="9">
        <v>0</v>
      </c>
      <c r="F264" s="9">
        <v>0</v>
      </c>
      <c r="G264" s="9">
        <v>0</v>
      </c>
      <c r="H264" s="9">
        <v>0</v>
      </c>
      <c r="I264" s="9">
        <v>0</v>
      </c>
      <c r="J264" s="9">
        <v>0</v>
      </c>
      <c r="K264" s="9">
        <v>0</v>
      </c>
      <c r="L264" s="9">
        <v>0</v>
      </c>
      <c r="M264" s="9">
        <v>0</v>
      </c>
      <c r="N264" s="10" t="s">
        <v>59</v>
      </c>
      <c r="O264" s="18">
        <v>0</v>
      </c>
      <c r="P264" s="34" t="s">
        <v>95</v>
      </c>
      <c r="Q264" s="22">
        <v>4.4450000000000003E-2</v>
      </c>
      <c r="R264" s="23" t="s">
        <v>34</v>
      </c>
      <c r="S264" s="28">
        <v>44.99</v>
      </c>
      <c r="T264" s="22">
        <v>2</v>
      </c>
      <c r="U264" s="25" t="s">
        <v>104</v>
      </c>
      <c r="V264" s="25" t="s">
        <v>392</v>
      </c>
    </row>
    <row r="265" spans="1:22" x14ac:dyDescent="0.25">
      <c r="A265" s="11">
        <f t="shared" si="10"/>
        <v>244</v>
      </c>
      <c r="B265" s="14">
        <v>43640</v>
      </c>
      <c r="C265" s="16">
        <v>0</v>
      </c>
      <c r="D265" s="16">
        <v>0</v>
      </c>
      <c r="E265" s="16">
        <v>0</v>
      </c>
      <c r="F265" s="16">
        <v>0</v>
      </c>
      <c r="G265" s="16">
        <v>0</v>
      </c>
      <c r="H265" s="16">
        <v>0</v>
      </c>
      <c r="I265" s="16">
        <v>0</v>
      </c>
      <c r="J265" s="16">
        <v>0</v>
      </c>
      <c r="K265" s="16">
        <v>0</v>
      </c>
      <c r="L265" s="16">
        <v>0</v>
      </c>
      <c r="M265" s="16">
        <v>0</v>
      </c>
      <c r="N265" s="19" t="s">
        <v>59</v>
      </c>
      <c r="O265" s="18">
        <v>0</v>
      </c>
      <c r="P265" s="34" t="s">
        <v>95</v>
      </c>
      <c r="Q265" s="22">
        <v>4.4350000000000001E-2</v>
      </c>
      <c r="R265" s="23" t="s">
        <v>34</v>
      </c>
      <c r="S265" s="28">
        <v>45.1</v>
      </c>
      <c r="T265" s="22">
        <v>2</v>
      </c>
      <c r="U265" s="25" t="s">
        <v>104</v>
      </c>
      <c r="V265" s="25" t="s">
        <v>312</v>
      </c>
    </row>
    <row r="266" spans="1:22" x14ac:dyDescent="0.25">
      <c r="A266" s="11">
        <f t="shared" si="10"/>
        <v>245</v>
      </c>
      <c r="B266" s="14">
        <v>43635</v>
      </c>
      <c r="C266" s="16">
        <v>0</v>
      </c>
      <c r="D266" s="16">
        <v>0</v>
      </c>
      <c r="E266" s="16">
        <v>0</v>
      </c>
      <c r="F266" s="16">
        <v>0</v>
      </c>
      <c r="G266" s="16">
        <v>0</v>
      </c>
      <c r="H266" s="16">
        <v>0</v>
      </c>
      <c r="I266" s="16">
        <v>0</v>
      </c>
      <c r="J266" s="16">
        <v>0</v>
      </c>
      <c r="K266" s="16">
        <v>0</v>
      </c>
      <c r="L266" s="16">
        <v>0</v>
      </c>
      <c r="M266" s="16">
        <v>0</v>
      </c>
      <c r="N266" s="19" t="s">
        <v>59</v>
      </c>
      <c r="O266" s="18">
        <v>0</v>
      </c>
      <c r="P266" s="34" t="s">
        <v>95</v>
      </c>
      <c r="Q266" s="22">
        <v>4.4450000000000003E-2</v>
      </c>
      <c r="R266" s="23" t="s">
        <v>34</v>
      </c>
      <c r="S266" s="28">
        <v>44.99</v>
      </c>
      <c r="T266" s="22">
        <v>1.9996100000000001</v>
      </c>
      <c r="U266" s="25" t="s">
        <v>313</v>
      </c>
      <c r="V266" s="25" t="s">
        <v>314</v>
      </c>
    </row>
    <row r="267" spans="1:22" x14ac:dyDescent="0.25">
      <c r="A267" s="11">
        <f t="shared" si="10"/>
        <v>246</v>
      </c>
      <c r="B267" s="14">
        <v>43642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  <c r="L267" s="16">
        <v>0</v>
      </c>
      <c r="M267" s="16">
        <v>0</v>
      </c>
      <c r="N267" s="19" t="s">
        <v>59</v>
      </c>
      <c r="O267" s="18">
        <v>0</v>
      </c>
      <c r="P267" s="34" t="s">
        <v>55</v>
      </c>
      <c r="Q267" s="22">
        <v>4.7100000000000003E-2</v>
      </c>
      <c r="R267" s="23" t="s">
        <v>34</v>
      </c>
      <c r="S267" s="28">
        <v>21.24</v>
      </c>
      <c r="T267" s="22">
        <v>1</v>
      </c>
      <c r="U267" s="25" t="s">
        <v>104</v>
      </c>
      <c r="V267" s="25" t="s">
        <v>315</v>
      </c>
    </row>
    <row r="268" spans="1:22" x14ac:dyDescent="0.25">
      <c r="Q268" s="4"/>
      <c r="T268" s="4"/>
    </row>
    <row r="269" spans="1:22" x14ac:dyDescent="0.25">
      <c r="Q269" s="4"/>
      <c r="T269" s="4"/>
    </row>
    <row r="270" spans="1:22" x14ac:dyDescent="0.25">
      <c r="Q270" s="4"/>
      <c r="T270" s="4"/>
    </row>
    <row r="271" spans="1:22" x14ac:dyDescent="0.25">
      <c r="Q271" s="4"/>
      <c r="T271" s="4"/>
    </row>
    <row r="272" spans="1:22" x14ac:dyDescent="0.25">
      <c r="Q272" s="4"/>
      <c r="T272" s="4"/>
    </row>
    <row r="273" spans="17:20" x14ac:dyDescent="0.25">
      <c r="Q273" s="4"/>
      <c r="T273" s="4"/>
    </row>
    <row r="274" spans="17:20" x14ac:dyDescent="0.25">
      <c r="Q274" s="4"/>
      <c r="T274" s="4"/>
    </row>
    <row r="275" spans="17:20" x14ac:dyDescent="0.25">
      <c r="Q275" s="4"/>
      <c r="T275" s="4"/>
    </row>
    <row r="276" spans="17:20" x14ac:dyDescent="0.25">
      <c r="Q276" s="4"/>
      <c r="T276" s="4"/>
    </row>
    <row r="277" spans="17:20" x14ac:dyDescent="0.25">
      <c r="Q277" s="4"/>
      <c r="T277" s="4"/>
    </row>
    <row r="278" spans="17:20" x14ac:dyDescent="0.25">
      <c r="Q278" s="4"/>
      <c r="T278" s="4"/>
    </row>
    <row r="279" spans="17:20" x14ac:dyDescent="0.25">
      <c r="Q279" s="4"/>
      <c r="T279" s="4"/>
    </row>
    <row r="280" spans="17:20" x14ac:dyDescent="0.25">
      <c r="Q280" s="4"/>
      <c r="T280" s="4"/>
    </row>
    <row r="281" spans="17:20" x14ac:dyDescent="0.25">
      <c r="Q281" s="4"/>
      <c r="T281" s="4"/>
    </row>
    <row r="282" spans="17:20" x14ac:dyDescent="0.25">
      <c r="Q282" s="4"/>
      <c r="T282" s="4"/>
    </row>
    <row r="283" spans="17:20" x14ac:dyDescent="0.25">
      <c r="Q283" s="4"/>
      <c r="T283" s="4"/>
    </row>
    <row r="284" spans="17:20" x14ac:dyDescent="0.25">
      <c r="Q284" s="4"/>
      <c r="T284" s="4"/>
    </row>
  </sheetData>
  <mergeCells count="35">
    <mergeCell ref="T1:V1"/>
    <mergeCell ref="A2:V2"/>
    <mergeCell ref="D9:D10"/>
    <mergeCell ref="G9:G10"/>
    <mergeCell ref="I9:I10"/>
    <mergeCell ref="J9:J10"/>
    <mergeCell ref="K9:K10"/>
    <mergeCell ref="L9:L10"/>
    <mergeCell ref="Q4:Q10"/>
    <mergeCell ref="S4:S10"/>
    <mergeCell ref="C9:C10"/>
    <mergeCell ref="E9:E10"/>
    <mergeCell ref="F9:F10"/>
    <mergeCell ref="H9:H10"/>
    <mergeCell ref="A4:A10"/>
    <mergeCell ref="C4:O4"/>
    <mergeCell ref="B4:B10"/>
    <mergeCell ref="F7:H8"/>
    <mergeCell ref="I7:J7"/>
    <mergeCell ref="I8:J8"/>
    <mergeCell ref="K7:L7"/>
    <mergeCell ref="K8:L8"/>
    <mergeCell ref="P4:P10"/>
    <mergeCell ref="R4:R10"/>
    <mergeCell ref="V4:V10"/>
    <mergeCell ref="C5:M5"/>
    <mergeCell ref="N5:O5"/>
    <mergeCell ref="N6:O6"/>
    <mergeCell ref="C6:L6"/>
    <mergeCell ref="C7:E8"/>
    <mergeCell ref="O7:O10"/>
    <mergeCell ref="M6:M10"/>
    <mergeCell ref="N7:N10"/>
    <mergeCell ref="T4:T10"/>
    <mergeCell ref="U4:U10"/>
  </mergeCells>
  <phoneticPr fontId="9" type="noConversion"/>
  <pageMargins left="0.7" right="0.7" top="0.75" bottom="0.75" header="0.3" footer="0.3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2019-05-30T14:02:07Z</cp:lastPrinted>
  <dcterms:created xsi:type="dcterms:W3CDTF">2019-02-08T05:40:15Z</dcterms:created>
  <dcterms:modified xsi:type="dcterms:W3CDTF">2019-08-01T11:40:07Z</dcterms:modified>
</cp:coreProperties>
</file>