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2120"/>
  </bookViews>
  <sheets>
    <sheet name="Лист1" sheetId="1" r:id="rId1"/>
  </sheets>
  <calcPr calcId="181029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84" i="1"/>
  <c r="A145"/>
  <c r="A146"/>
  <c r="A147"/>
  <c r="A148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8"/>
  <c r="A19"/>
  <c r="A20" s="1"/>
  <c r="A21" s="1"/>
  <c r="A22" s="1"/>
  <c r="A23" s="1"/>
  <c r="A24" s="1"/>
  <c r="A25" s="1"/>
  <c r="A26" s="1"/>
  <c r="A27"/>
  <c r="A28" s="1"/>
  <c r="A29" s="1"/>
  <c r="A30" s="1"/>
  <c r="A31"/>
  <c r="A32" s="1"/>
  <c r="A33" s="1"/>
  <c r="A34" s="1"/>
  <c r="A35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T17" l="1"/>
  <c r="T173" l="1"/>
  <c r="T170"/>
  <c r="T149"/>
  <c r="T150"/>
  <c r="T151"/>
  <c r="T157"/>
  <c r="T162" l="1"/>
  <c r="T161"/>
  <c r="T152"/>
  <c r="T143" l="1"/>
  <c r="S143"/>
  <c r="T169"/>
  <c r="Q183" l="1"/>
  <c r="Q182"/>
  <c r="Q181"/>
  <c r="Q180" l="1"/>
  <c r="Q176"/>
  <c r="S12" l="1"/>
  <c r="T12"/>
  <c r="Q12" s="1"/>
  <c r="T16"/>
  <c r="S16"/>
  <c r="A177" l="1"/>
  <c r="A178" s="1"/>
  <c r="A179" s="1"/>
  <c r="A180" s="1"/>
  <c r="A181" s="1"/>
  <c r="A182" s="1"/>
  <c r="A183" s="1"/>
  <c r="A144"/>
  <c r="A133"/>
  <c r="A134" s="1"/>
  <c r="A15"/>
  <c r="A16" s="1"/>
  <c r="A17" s="1"/>
  <c r="T130"/>
  <c r="T129"/>
  <c r="T128"/>
  <c r="T127"/>
  <c r="T126"/>
  <c r="T125"/>
  <c r="T124"/>
  <c r="T123"/>
  <c r="T122"/>
  <c r="T121"/>
  <c r="T120" l="1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172"/>
  <c r="T93"/>
  <c r="T171"/>
  <c r="T92"/>
  <c r="T184"/>
  <c r="T91"/>
  <c r="T168"/>
  <c r="T167"/>
  <c r="T90"/>
  <c r="T89"/>
  <c r="T88"/>
  <c r="T87"/>
  <c r="T86"/>
  <c r="T85"/>
  <c r="T84"/>
  <c r="T83"/>
  <c r="T82"/>
  <c r="T81"/>
  <c r="T80"/>
  <c r="T79"/>
  <c r="T78"/>
  <c r="T77"/>
  <c r="T76" l="1"/>
  <c r="T75"/>
  <c r="T74"/>
  <c r="T73"/>
  <c r="T72"/>
  <c r="T71"/>
  <c r="T70"/>
  <c r="T69"/>
  <c r="T68"/>
  <c r="T67"/>
  <c r="T66"/>
  <c r="T65"/>
  <c r="T64"/>
  <c r="T63"/>
  <c r="T62"/>
  <c r="T61"/>
  <c r="T60"/>
  <c r="T51"/>
  <c r="T52"/>
  <c r="T53"/>
  <c r="T54"/>
  <c r="T55"/>
  <c r="T56"/>
  <c r="T57"/>
  <c r="T58"/>
  <c r="T59"/>
  <c r="T50"/>
  <c r="T166"/>
  <c r="T165"/>
  <c r="T164"/>
  <c r="T133"/>
  <c r="T155" l="1"/>
  <c r="T174" l="1"/>
  <c r="T154"/>
  <c r="T163" l="1"/>
  <c r="T147" l="1"/>
  <c r="T146"/>
  <c r="T134" l="1"/>
  <c r="T132"/>
</calcChain>
</file>

<file path=xl/sharedStrings.xml><?xml version="1.0" encoding="utf-8"?>
<sst xmlns="http://schemas.openxmlformats.org/spreadsheetml/2006/main" count="900" uniqueCount="334">
  <si>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</si>
  <si>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</si>
  <si>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</si>
  <si>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</si>
  <si>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</si>
  <si>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</si>
  <si>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</si>
  <si>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</si>
  <si>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</si>
  <si>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</si>
  <si>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</si>
  <si>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</si>
  <si>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</si>
  <si>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</si>
  <si>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</si>
  <si>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</si>
  <si>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</si>
  <si>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</si>
  <si>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</si>
  <si>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</si>
  <si>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</si>
  <si>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</si>
  <si>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</si>
  <si>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</si>
  <si>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</si>
  <si>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</si>
  <si>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</si>
  <si>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</si>
  <si>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</si>
  <si>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</si>
  <si>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</si>
  <si>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</si>
  <si>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</si>
  <si>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</si>
  <si>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</si>
  <si>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</si>
  <si>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</si>
  <si>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</si>
  <si>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</si>
  <si>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</si>
  <si>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</si>
  <si>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</si>
  <si>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</si>
  <si>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</si>
  <si>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</si>
  <si>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</si>
  <si>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</si>
  <si>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</si>
  <si>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</si>
  <si>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</si>
  <si>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</si>
  <si>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</si>
  <si>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</si>
  <si>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</si>
  <si>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МП "Хадыженск"</t>
  </si>
  <si>
    <t>бензин</t>
  </si>
  <si>
    <t>ООО "Югинвестнефтегаз"</t>
  </si>
  <si>
    <t>газ сжиженный</t>
  </si>
  <si>
    <t>ООО "С-газ"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</si>
  <si>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</si>
  <si>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</si>
  <si>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</si>
  <si>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</si>
  <si>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</si>
  <si>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</si>
  <si>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</si>
  <si>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</si>
  <si>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ИП Карташов Е.И.</t>
  </si>
  <si>
    <t>№192-18/05 от 14.12.2018г.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</si>
  <si>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</si>
  <si>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</si>
  <si>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</si>
  <si>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</si>
  <si>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куб. м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</si>
  <si>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</si>
  <si>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</si>
  <si>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</si>
  <si>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</si>
  <si>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</si>
  <si>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</si>
  <si>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</si>
  <si>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</si>
  <si>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</si>
  <si>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</si>
  <si>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</si>
  <si>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</si>
  <si>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</si>
  <si>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№22н от 09.01.2019г.</t>
  </si>
  <si>
    <t>услуги банка</t>
  </si>
  <si>
    <t>ООО "Апшеронскгаз"</t>
  </si>
  <si>
    <t>Страхование</t>
  </si>
  <si>
    <t>ФГУП "Почта России"</t>
  </si>
  <si>
    <t>почтовые услуги</t>
  </si>
  <si>
    <t>ООО "Мегафон Кавказ"</t>
  </si>
  <si>
    <t>Капитальный ремонт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</si>
  <si>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март</t>
    </r>
    <r>
      <rPr>
        <sz val="11"/>
        <color theme="1"/>
        <rFont val="Calibri"/>
        <family val="2"/>
        <charset val="204"/>
        <scheme val="minor"/>
      </rPr>
      <t xml:space="preserve"> 2019 года
</t>
    </r>
  </si>
  <si>
    <t>бурение под опоры спецтехникой для капремонта РГНД по ул. Комарова в п. Нефтегорск</t>
  </si>
  <si>
    <t>п/м</t>
  </si>
  <si>
    <t>ИП Беляшев А.Н.</t>
  </si>
  <si>
    <t>№48-19/05 от 21.03.2019г.</t>
  </si>
  <si>
    <t>протектор магниевый ПМ-10У (L=2,5м)</t>
  </si>
  <si>
    <t>ООО "ЭХЗ Центр Кубань"</t>
  </si>
  <si>
    <t>№ 009/19 от 11.02.2019г.</t>
  </si>
  <si>
    <t>чел.</t>
  </si>
  <si>
    <t>ФГАОУ ДПО "Адыгейский ЦППК"</t>
  </si>
  <si>
    <t>№б/н от 15.03.2019г.</t>
  </si>
  <si>
    <t>обучение водителей автомобильного транспорта</t>
  </si>
  <si>
    <t>топографическая съемка участка РГНД, проложенного в п. Нефтегорск по ул. Комарова</t>
  </si>
  <si>
    <t>га</t>
  </si>
  <si>
    <t>МП МО Апшеронский район "Архитектурно-градостроительный центр"</t>
  </si>
  <si>
    <t>№17 от 12.03.2019г.</t>
  </si>
  <si>
    <t>ацетилен</t>
  </si>
  <si>
    <t>кг</t>
  </si>
  <si>
    <t>ООО "Провизия"</t>
  </si>
  <si>
    <t>№ 18 от 01.03.2019г.</t>
  </si>
  <si>
    <t>кислород</t>
  </si>
  <si>
    <t>капитальный ремонт помещения №3,5 административного здания по адресу: г. Хадыженск, ул. Кирова, 95</t>
  </si>
  <si>
    <t>№45-19/05 от 05.03.2019г.</t>
  </si>
  <si>
    <t>капитальный ремонт помещения №4 административного здания по адресу: г. Хадыженск, ул. Кирова, 95</t>
  </si>
  <si>
    <t>№44-19/05 от 04.03.2019г.</t>
  </si>
  <si>
    <t>капитальный ремонт помещения №1,2 здания склад, мастерская по адресу: г. Хадыженск, ул. Кирова, 95</t>
  </si>
  <si>
    <t>№43-19/04 от 01.03.2019г.</t>
  </si>
  <si>
    <t>диагностика АКПП автомобиля госномер х002ов23</t>
  </si>
  <si>
    <t>ООО "Хендэ центр Краснодар"</t>
  </si>
  <si>
    <t>№НеК1904393 от 14.03.2019г.</t>
  </si>
  <si>
    <t>бланк наряд-допуск на производство газоопасных работ</t>
  </si>
  <si>
    <t>ООО "М-Графика"</t>
  </si>
  <si>
    <t>№303 от 25.03.2019г.</t>
  </si>
  <si>
    <t>проволока сварочная св-0,8А</t>
  </si>
  <si>
    <t>ООО "Юг Газ-Сервис"</t>
  </si>
  <si>
    <t>№А-13 от 06.03.2019г.</t>
  </si>
  <si>
    <t>отвод 76*3,5</t>
  </si>
  <si>
    <t>отвод 57*3,5</t>
  </si>
  <si>
    <t>отвод 48,3*3</t>
  </si>
  <si>
    <t>болт М12*70</t>
  </si>
  <si>
    <t>болт М16*70</t>
  </si>
  <si>
    <t>болт М16*90</t>
  </si>
  <si>
    <t>гайка М12</t>
  </si>
  <si>
    <t>гайка М16</t>
  </si>
  <si>
    <t>гайка М14</t>
  </si>
  <si>
    <t>шайба М12</t>
  </si>
  <si>
    <t>шайба М14</t>
  </si>
  <si>
    <t>шайба М16</t>
  </si>
  <si>
    <t>лента ФУМ 0,1*15</t>
  </si>
  <si>
    <t>лента Литкор</t>
  </si>
  <si>
    <t>круг Кратон отрезной по металлу 230*2,5*22</t>
  </si>
  <si>
    <t>круг Кратон отрезной по металлу 115*1,6*22</t>
  </si>
  <si>
    <t>круг Кратон отрезной по металлу 115*1,2*22</t>
  </si>
  <si>
    <t>паронитовая прокладка д=100</t>
  </si>
  <si>
    <t>фланец 100/16</t>
  </si>
  <si>
    <t>кран 11с67п КШРФ д=100</t>
  </si>
  <si>
    <t>аккумулятор 6СТ-62-АЗ DOMINATOR</t>
  </si>
  <si>
    <t>ИП Давьялов В.Б.</t>
  </si>
  <si>
    <t>№103 от 01.03.2019г.</t>
  </si>
  <si>
    <t xml:space="preserve">втулка запорная полуоси ВАЗ 2123 </t>
  </si>
  <si>
    <t>шланг тормозной ВАЗ 2121 передний 2шт.</t>
  </si>
  <si>
    <t>комп.</t>
  </si>
  <si>
    <t>шайба медная 10*16*1,5 тормозного шланга</t>
  </si>
  <si>
    <t>подшипник полуоси ВАЗ 2121</t>
  </si>
  <si>
    <t>№ 26 от 18.03.2019г.</t>
  </si>
  <si>
    <t>проверка технического состояния транспортных средств</t>
  </si>
  <si>
    <t>ООО "Автоцентр"</t>
  </si>
  <si>
    <t>№ б/н от 01.03.2019г.</t>
  </si>
  <si>
    <t>№б/н от 09.01.2019г.</t>
  </si>
  <si>
    <t>№77 от 09.01.2019г.</t>
  </si>
  <si>
    <t>втулка шатуна</t>
  </si>
  <si>
    <t>ИП Смирнов А.А.</t>
  </si>
  <si>
    <t>№04 от 05.03.2019г.</t>
  </si>
  <si>
    <t>лампа 2 конт.</t>
  </si>
  <si>
    <t>лампа 1 конт.</t>
  </si>
  <si>
    <t>набор ламп Н7</t>
  </si>
  <si>
    <t>ремень 1500</t>
  </si>
  <si>
    <t>бензонасос змз-402</t>
  </si>
  <si>
    <t>шланг д.8мм</t>
  </si>
  <si>
    <t>шайба д.18мм</t>
  </si>
  <si>
    <t>хомут 10-16мм</t>
  </si>
  <si>
    <t>ремкомплект карданного вала</t>
  </si>
  <si>
    <t>главная пара 8*37</t>
  </si>
  <si>
    <t>подшипник 57707</t>
  </si>
  <si>
    <t>подшипник 102304</t>
  </si>
  <si>
    <t>прокладки гражд. Мост</t>
  </si>
  <si>
    <t>сальник 42*68</t>
  </si>
  <si>
    <t xml:space="preserve">герметик серый </t>
  </si>
  <si>
    <t>ремкомплект поворотного кулака</t>
  </si>
  <si>
    <t>шкворень в сборе УАЗ-452</t>
  </si>
  <si>
    <t>сальник шруса УАЗ</t>
  </si>
  <si>
    <t>шарнир поворотного кулака правый УАЗ-452</t>
  </si>
  <si>
    <t>подшипник 127509</t>
  </si>
  <si>
    <t>сальник 60*85</t>
  </si>
  <si>
    <t>колодка барабанного тормоза УАЗ</t>
  </si>
  <si>
    <t>шайба шруса</t>
  </si>
  <si>
    <t>шайба замочная</t>
  </si>
  <si>
    <t>втулка цапфы</t>
  </si>
  <si>
    <t>13.03.2019</t>
  </si>
  <si>
    <t>обучение по программе "слесарь по эксплуатации и ремонту газопроводов и газового оборудования"</t>
  </si>
  <si>
    <t>ООО УКК "Майкопский"</t>
  </si>
  <si>
    <t>№248 от 28.03.2019г.</t>
  </si>
  <si>
    <t>ОСАГО (автомобиль Hyundai Santa Fe)</t>
  </si>
  <si>
    <t>СПАО "РЕСО-Гарантия"</t>
  </si>
  <si>
    <t>№000012 от 12.03.2019г.</t>
  </si>
  <si>
    <t>реле стартера втягивающее</t>
  </si>
  <si>
    <t>№03 от 05.03.2019г.</t>
  </si>
  <si>
    <t>фильтр топливный евро-3</t>
  </si>
  <si>
    <t>кран отопителя электрический</t>
  </si>
  <si>
    <t>прокладки зад./перед. моста УАЗ</t>
  </si>
  <si>
    <t>шкворень УАЗ</t>
  </si>
  <si>
    <t>дроссель с датчиком</t>
  </si>
  <si>
    <t>свечи Бриск 406дв</t>
  </si>
  <si>
    <t>ремень 1045</t>
  </si>
  <si>
    <t>подшипник 180603</t>
  </si>
  <si>
    <t>подшипник 180502</t>
  </si>
  <si>
    <t>щетки генератора с интегральным реле</t>
  </si>
  <si>
    <t>лазерное мфу Brother DCP</t>
  </si>
  <si>
    <t>кабель USB2.0 3 метра</t>
  </si>
  <si>
    <t>клавиатура</t>
  </si>
  <si>
    <t>ООО "Юлплейс"</t>
  </si>
  <si>
    <t>№58758635 от 21.03.2019г.</t>
  </si>
  <si>
    <t>ФБУ "Краснодарский ЦСМ"</t>
  </si>
  <si>
    <t>поверка средств измерений</t>
  </si>
  <si>
    <t>№01-5376/п/р от 11.02.19г.</t>
  </si>
  <si>
    <t>№ б/н от 27.03.2019г.</t>
  </si>
  <si>
    <t>ООО "Лукойл-Югнефтепродукт"</t>
  </si>
  <si>
    <t>№6007 от 27.03.2019</t>
  </si>
  <si>
    <t>№6201 от 01.03.2020</t>
  </si>
  <si>
    <t>ДТ Евро</t>
  </si>
  <si>
    <t>степлер 130л.</t>
  </si>
  <si>
    <t>ИП Чебан О.Т.</t>
  </si>
  <si>
    <t>№57 от 05.03.2019</t>
  </si>
  <si>
    <t>ИП Миносян</t>
  </si>
  <si>
    <t>№893779 от 04.03.2019г.</t>
  </si>
  <si>
    <t>подшипник ступицы передний правый (Форд м390вм123)</t>
  </si>
  <si>
    <t>ИП Бочеев А.С.</t>
  </si>
  <si>
    <t>№601 от 07.03.2019г.</t>
  </si>
  <si>
    <t>ремонт, балансировка колеса УАЗ</t>
  </si>
  <si>
    <t>балансировка колес УАЗ Патриот</t>
  </si>
  <si>
    <t>№893781 от 11.03.2019г.</t>
  </si>
  <si>
    <t>ноутбук Xiaomi Mi</t>
  </si>
  <si>
    <t>мышь Xiaomi Mi</t>
  </si>
  <si>
    <t>ИП Галеев Р.Р.</t>
  </si>
  <si>
    <t>№ к1-690 от 03.03.2019г.</t>
  </si>
  <si>
    <t>урна</t>
  </si>
  <si>
    <t>доместос</t>
  </si>
  <si>
    <t>моющее средство</t>
  </si>
  <si>
    <t>диск отрезной</t>
  </si>
  <si>
    <t>ИП Гладков А.В.</t>
  </si>
  <si>
    <t>№38 от 12.03.2019г.</t>
  </si>
  <si>
    <t>смазка WD-40</t>
  </si>
  <si>
    <t>свечи</t>
  </si>
  <si>
    <t>ИП Тахмазян С.Н.</t>
  </si>
  <si>
    <t>№23 от 06.03.2019</t>
  </si>
  <si>
    <t>№115 от 06.03.2019</t>
  </si>
  <si>
    <t>диски тормозные а/м Форд м390вм123</t>
  </si>
  <si>
    <t>колодки передние а/м Форд м390вм124</t>
  </si>
  <si>
    <t>№611 от 18.03.2019</t>
  </si>
  <si>
    <t>№611 от 18.03.2020</t>
  </si>
  <si>
    <t>сетка рабица2,5*50мм 10м</t>
  </si>
  <si>
    <t>№64 от 29.03.2019г.</t>
  </si>
  <si>
    <t>лоток для бумаги</t>
  </si>
  <si>
    <t>№199 от 28.03.2019г.</t>
  </si>
  <si>
    <t>насос водяной</t>
  </si>
  <si>
    <t>антифриз</t>
  </si>
  <si>
    <t>ИП Депельян СН.</t>
  </si>
  <si>
    <t>№б/н от 18.03.2019г.</t>
  </si>
  <si>
    <t>шайбы д.12</t>
  </si>
  <si>
    <t>№б/н от 19.03.2019г.</t>
  </si>
  <si>
    <t>цилинд тормозной ГАЗ</t>
  </si>
  <si>
    <t>цилинд тормозной УАЗ</t>
  </si>
  <si>
    <t>№б/н от 21.03.2019г.</t>
  </si>
  <si>
    <t>пыльник рулевой тяги</t>
  </si>
  <si>
    <t>№б/н от 25.03.2019г.</t>
  </si>
  <si>
    <t>болты М10</t>
  </si>
  <si>
    <t>чистящее ср-во</t>
  </si>
  <si>
    <t>перчатки</t>
  </si>
  <si>
    <t>ООО "БЭСТ ПРАЙС"</t>
  </si>
  <si>
    <t>№1 от 18.03.2019г.</t>
  </si>
  <si>
    <t>мусорные пакеты</t>
  </si>
  <si>
    <t>ИП Стычинская Н.Н.</t>
  </si>
  <si>
    <t>№3 от 05.03.2019г.</t>
  </si>
  <si>
    <t>авторезина</t>
  </si>
  <si>
    <t>ИП Майфат Ю.В.</t>
  </si>
  <si>
    <t>№ 866894 от 20.03.2019г.</t>
  </si>
  <si>
    <t>масло моторное (а/м Форд)</t>
  </si>
  <si>
    <t xml:space="preserve">фильтр масленный </t>
  </si>
  <si>
    <t>№611 от 25.03.2019г.</t>
  </si>
  <si>
    <t xml:space="preserve">смеситель </t>
  </si>
  <si>
    <t>№ 73 от 29.03.2019г.</t>
  </si>
  <si>
    <t>освежитель воздуха</t>
  </si>
  <si>
    <t>полоса 40х4</t>
  </si>
  <si>
    <t>м</t>
  </si>
  <si>
    <t>батарейка АА</t>
  </si>
  <si>
    <t>замок врезной</t>
  </si>
  <si>
    <t>№ 56 от 15.03.2019г.</t>
  </si>
  <si>
    <t>ручка Румба</t>
  </si>
  <si>
    <t>ИП Киреев В.В.</t>
  </si>
  <si>
    <t>№5 от 13.03.2019г.</t>
  </si>
  <si>
    <t>ИП Оспищева Т.И.</t>
  </si>
  <si>
    <t>№1 от 14.03.2019г.</t>
  </si>
  <si>
    <t>тонер НР-1005</t>
  </si>
  <si>
    <t>тонер НР-1010</t>
  </si>
  <si>
    <t>тонер НР-2035</t>
  </si>
  <si>
    <t>ИП Караська А.В.</t>
  </si>
  <si>
    <t>№35 от 18.03.2019г.</t>
  </si>
  <si>
    <t>№ б/н от 20.03.2019г.</t>
  </si>
  <si>
    <t>№51-19/05 от 04.03.2019г.</t>
  </si>
  <si>
    <t>№50-19/05 от 01.03.2019г.</t>
  </si>
  <si>
    <t>№52-19/05 от 15.03.2019г.</t>
  </si>
  <si>
    <t>НК "Роснефть"</t>
  </si>
  <si>
    <t>№ б/н от 07.03.2019г.</t>
  </si>
  <si>
    <t>№ б/н от 15.03.2019г.</t>
  </si>
  <si>
    <t>№ б/н от 22.03.2019г.</t>
  </si>
  <si>
    <t>0</t>
  </si>
  <si>
    <t>аудиторские услуги</t>
  </si>
  <si>
    <t>ООО "Аудитъ"</t>
  </si>
  <si>
    <t>ИП Макеев М.Н.</t>
  </si>
  <si>
    <t>№155/18 от 12.11.2018г.</t>
  </si>
  <si>
    <t>информационное обслуживание ИСС "Техэксперт:Охрана труда"</t>
  </si>
  <si>
    <t>31.03.2019г.</t>
  </si>
  <si>
    <t>сбор и транспортировка ТКО</t>
  </si>
  <si>
    <t>НОЧУ ОДПО "Актион МЦФЭР"</t>
  </si>
  <si>
    <t>№330202762 от 27.02.2019г.</t>
  </si>
  <si>
    <t>переаттестация гл. бухгалтера</t>
  </si>
  <si>
    <t>информационное обслуживание СПС "Консультант"</t>
  </si>
  <si>
    <t>ООО "Фактор Плюс"</t>
  </si>
  <si>
    <t>№ 177/1178 от 01.01.2019г.</t>
  </si>
  <si>
    <t>ООО "Деловые линии"</t>
  </si>
  <si>
    <t>№ б/н от 11.03.2019г.</t>
  </si>
  <si>
    <t>доставка груза</t>
  </si>
  <si>
    <t>№ А-2018/20 от 18.07.2018г.</t>
  </si>
  <si>
    <t>АО "Интерфакс"</t>
  </si>
  <si>
    <t>размещение сообщений: стоимость чистых активов, аудиторское заключение</t>
  </si>
  <si>
    <t>публичная оферта об оказании услуг по регистрации в системе раскрытия информации от 18.03.2019г.</t>
  </si>
  <si>
    <t>№1/1 от 01.03.2019г.</t>
  </si>
  <si>
    <t>масло Mobil 5/40 синтетика</t>
  </si>
  <si>
    <t>№105 от 04.03.2019г.</t>
  </si>
</sst>
</file>

<file path=xl/styles.xml><?xml version="1.0" encoding="utf-8"?>
<styleSheet xmlns="http://schemas.openxmlformats.org/spreadsheetml/2006/main">
  <numFmts count="6">
    <numFmt numFmtId="164" formatCode="0.00000"/>
    <numFmt numFmtId="165" formatCode="#,##0.00000"/>
    <numFmt numFmtId="166" formatCode="#,##0.0000"/>
    <numFmt numFmtId="167" formatCode="#,##0.000000"/>
    <numFmt numFmtId="168" formatCode="0.0"/>
    <numFmt numFmtId="169" formatCode="0.000"/>
  </numFmts>
  <fonts count="1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14" xfId="0" applyFont="1" applyFill="1" applyBorder="1" applyAlignment="1">
      <alignment horizontal="left" wrapText="1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6" fillId="2" borderId="13" xfId="0" applyFont="1" applyFill="1" applyBorder="1" applyAlignment="1">
      <alignment horizontal="right" wrapText="1"/>
    </xf>
    <xf numFmtId="0" fontId="4" fillId="0" borderId="13" xfId="0" applyFont="1" applyBorder="1" applyAlignment="1"/>
    <xf numFmtId="0" fontId="0" fillId="0" borderId="13" xfId="0" applyBorder="1" applyAlignment="1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right" wrapText="1"/>
    </xf>
    <xf numFmtId="2" fontId="0" fillId="0" borderId="13" xfId="0" applyNumberFormat="1" applyFont="1" applyBorder="1" applyAlignment="1">
      <alignment horizontal="right"/>
    </xf>
    <xf numFmtId="49" fontId="4" fillId="0" borderId="13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center"/>
    </xf>
    <xf numFmtId="165" fontId="0" fillId="0" borderId="13" xfId="0" applyNumberFormat="1" applyBorder="1" applyAlignment="1"/>
    <xf numFmtId="1" fontId="0" fillId="0" borderId="13" xfId="0" applyNumberFormat="1" applyBorder="1" applyAlignment="1"/>
    <xf numFmtId="0" fontId="0" fillId="0" borderId="13" xfId="0" applyFill="1" applyBorder="1" applyAlignment="1">
      <alignment wrapText="1"/>
    </xf>
    <xf numFmtId="165" fontId="0" fillId="0" borderId="13" xfId="0" applyNumberFormat="1" applyFill="1" applyBorder="1" applyAlignment="1"/>
    <xf numFmtId="0" fontId="3" fillId="2" borderId="13" xfId="0" applyFont="1" applyFill="1" applyBorder="1" applyAlignment="1">
      <alignment horizontal="center" wrapText="1"/>
    </xf>
    <xf numFmtId="0" fontId="0" fillId="0" borderId="0" xfId="0" applyAlignment="1"/>
    <xf numFmtId="0" fontId="3" fillId="2" borderId="14" xfId="0" applyFont="1" applyFill="1" applyBorder="1" applyAlignment="1">
      <alignment horizontal="center" wrapText="1"/>
    </xf>
    <xf numFmtId="164" fontId="6" fillId="2" borderId="13" xfId="0" applyNumberFormat="1" applyFont="1" applyFill="1" applyBorder="1" applyAlignment="1">
      <alignment horizontal="right" wrapText="1"/>
    </xf>
    <xf numFmtId="0" fontId="6" fillId="2" borderId="13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wrapText="1"/>
    </xf>
    <xf numFmtId="164" fontId="0" fillId="0" borderId="13" xfId="0" applyNumberFormat="1" applyBorder="1" applyAlignment="1"/>
    <xf numFmtId="168" fontId="0" fillId="0" borderId="13" xfId="0" applyNumberFormat="1" applyBorder="1" applyAlignment="1"/>
    <xf numFmtId="166" fontId="0" fillId="0" borderId="13" xfId="0" applyNumberFormat="1" applyFill="1" applyBorder="1" applyAlignment="1"/>
    <xf numFmtId="166" fontId="0" fillId="0" borderId="13" xfId="0" applyNumberFormat="1" applyBorder="1" applyAlignment="1"/>
    <xf numFmtId="0" fontId="9" fillId="0" borderId="13" xfId="0" applyFont="1" applyBorder="1" applyAlignment="1">
      <alignment horizontal="left" wrapText="1"/>
    </xf>
    <xf numFmtId="0" fontId="0" fillId="0" borderId="13" xfId="0" applyFill="1" applyBorder="1" applyAlignment="1"/>
    <xf numFmtId="4" fontId="0" fillId="0" borderId="0" xfId="0" applyNumberFormat="1" applyAlignment="1"/>
    <xf numFmtId="0" fontId="4" fillId="0" borderId="0" xfId="0" applyFont="1" applyAlignment="1">
      <alignment horizontal="center"/>
    </xf>
    <xf numFmtId="0" fontId="5" fillId="0" borderId="14" xfId="0" applyFont="1" applyBorder="1" applyAlignment="1">
      <alignment horizontal="center" wrapText="1"/>
    </xf>
    <xf numFmtId="14" fontId="5" fillId="0" borderId="13" xfId="0" applyNumberFormat="1" applyFont="1" applyBorder="1" applyAlignment="1">
      <alignment horizontal="center" wrapText="1"/>
    </xf>
    <xf numFmtId="14" fontId="4" fillId="0" borderId="13" xfId="0" applyNumberFormat="1" applyFont="1" applyBorder="1" applyAlignment="1">
      <alignment horizontal="center"/>
    </xf>
    <xf numFmtId="0" fontId="0" fillId="0" borderId="13" xfId="0" applyNumberFormat="1" applyFill="1" applyBorder="1" applyAlignment="1">
      <alignment wrapText="1"/>
    </xf>
    <xf numFmtId="0" fontId="9" fillId="0" borderId="13" xfId="0" applyFont="1" applyBorder="1" applyAlignment="1">
      <alignment wrapText="1"/>
    </xf>
    <xf numFmtId="164" fontId="0" fillId="0" borderId="13" xfId="0" applyNumberFormat="1" applyFill="1" applyBorder="1" applyAlignment="1"/>
    <xf numFmtId="0" fontId="0" fillId="0" borderId="13" xfId="0" applyFill="1" applyBorder="1" applyAlignment="1">
      <alignment horizontal="center"/>
    </xf>
    <xf numFmtId="168" fontId="0" fillId="0" borderId="13" xfId="0" applyNumberFormat="1" applyFill="1" applyBorder="1" applyAlignment="1"/>
    <xf numFmtId="1" fontId="0" fillId="0" borderId="13" xfId="0" applyNumberFormat="1" applyFill="1" applyBorder="1" applyAlignment="1"/>
    <xf numFmtId="2" fontId="0" fillId="0" borderId="13" xfId="0" applyNumberFormat="1" applyFill="1" applyBorder="1" applyAlignment="1"/>
    <xf numFmtId="169" fontId="0" fillId="0" borderId="13" xfId="0" applyNumberFormat="1" applyFill="1" applyBorder="1" applyAlignment="1"/>
    <xf numFmtId="0" fontId="9" fillId="0" borderId="13" xfId="0" applyFont="1" applyFill="1" applyBorder="1" applyAlignment="1">
      <alignment wrapText="1"/>
    </xf>
    <xf numFmtId="0" fontId="0" fillId="3" borderId="13" xfId="0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 wrapText="1"/>
    </xf>
    <xf numFmtId="0" fontId="4" fillId="3" borderId="13" xfId="0" applyFont="1" applyFill="1" applyBorder="1" applyAlignment="1"/>
    <xf numFmtId="0" fontId="0" fillId="3" borderId="13" xfId="0" applyFill="1" applyBorder="1" applyAlignment="1"/>
    <xf numFmtId="0" fontId="1" fillId="3" borderId="13" xfId="0" applyFont="1" applyFill="1" applyBorder="1" applyAlignment="1">
      <alignment wrapText="1"/>
    </xf>
    <xf numFmtId="4" fontId="0" fillId="3" borderId="13" xfId="0" applyNumberFormat="1" applyFill="1" applyBorder="1" applyAlignment="1"/>
    <xf numFmtId="1" fontId="0" fillId="3" borderId="13" xfId="0" applyNumberFormat="1" applyFill="1" applyBorder="1" applyAlignment="1"/>
    <xf numFmtId="0" fontId="1" fillId="3" borderId="13" xfId="0" applyFont="1" applyFill="1" applyBorder="1" applyAlignment="1">
      <alignment horizontal="center" wrapText="1"/>
    </xf>
    <xf numFmtId="165" fontId="0" fillId="3" borderId="13" xfId="0" applyNumberFormat="1" applyFill="1" applyBorder="1" applyAlignment="1"/>
    <xf numFmtId="166" fontId="0" fillId="3" borderId="13" xfId="0" applyNumberFormat="1" applyFill="1" applyBorder="1" applyAlignment="1"/>
    <xf numFmtId="167" fontId="0" fillId="3" borderId="13" xfId="0" applyNumberFormat="1" applyFill="1" applyBorder="1" applyAlignment="1"/>
    <xf numFmtId="0" fontId="1" fillId="3" borderId="13" xfId="0" applyFont="1" applyFill="1" applyBorder="1" applyAlignment="1">
      <alignment horizontal="center"/>
    </xf>
    <xf numFmtId="0" fontId="1" fillId="3" borderId="13" xfId="0" applyFont="1" applyFill="1" applyBorder="1" applyAlignment="1"/>
    <xf numFmtId="0" fontId="3" fillId="2" borderId="1" xfId="0" applyFont="1" applyFill="1" applyBorder="1" applyAlignment="1">
      <alignment horizontal="center" textRotation="90" wrapText="1"/>
    </xf>
    <xf numFmtId="0" fontId="3" fillId="2" borderId="2" xfId="0" applyFont="1" applyFill="1" applyBorder="1" applyAlignment="1">
      <alignment horizontal="center" textRotation="90" wrapText="1"/>
    </xf>
    <xf numFmtId="0" fontId="3" fillId="2" borderId="3" xfId="0" applyFont="1" applyFill="1" applyBorder="1" applyAlignment="1">
      <alignment horizontal="center" textRotation="90" wrapText="1"/>
    </xf>
    <xf numFmtId="0" fontId="3" fillId="2" borderId="10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textRotation="90" wrapText="1"/>
    </xf>
    <xf numFmtId="0" fontId="3" fillId="2" borderId="2" xfId="0" applyFont="1" applyFill="1" applyBorder="1" applyAlignment="1">
      <alignment horizontal="left" textRotation="90" wrapText="1"/>
    </xf>
    <xf numFmtId="0" fontId="3" fillId="2" borderId="3" xfId="0" applyFont="1" applyFill="1" applyBorder="1" applyAlignment="1">
      <alignment horizontal="left" textRotation="90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03"/>
  <sheetViews>
    <sheetView tabSelected="1" zoomScale="110" zoomScaleNormal="110" workbookViewId="0">
      <selection activeCell="A2" sqref="A2:V2"/>
    </sheetView>
  </sheetViews>
  <sheetFormatPr defaultRowHeight="15"/>
  <cols>
    <col min="1" max="1" width="9.140625" style="12"/>
    <col min="2" max="2" width="9.140625" style="35"/>
    <col min="3" max="4" width="4" style="12" customWidth="1"/>
    <col min="5" max="5" width="3.28515625" style="12" customWidth="1"/>
    <col min="6" max="6" width="3.5703125" style="12" customWidth="1"/>
    <col min="7" max="7" width="3.42578125" style="12" customWidth="1"/>
    <col min="8" max="8" width="4" style="12" customWidth="1"/>
    <col min="9" max="9" width="4.7109375" style="12" customWidth="1"/>
    <col min="10" max="10" width="4" style="12" customWidth="1"/>
    <col min="11" max="11" width="5.42578125" style="12" customWidth="1"/>
    <col min="12" max="12" width="3.7109375" style="12" customWidth="1"/>
    <col min="13" max="13" width="9.140625" style="12"/>
    <col min="14" max="14" width="17.85546875" style="23" customWidth="1"/>
    <col min="15" max="15" width="12.5703125" style="23" customWidth="1"/>
    <col min="16" max="16" width="27.5703125" style="23" customWidth="1"/>
    <col min="17" max="17" width="12.28515625" style="23" customWidth="1"/>
    <col min="18" max="19" width="9.140625" style="23"/>
    <col min="20" max="20" width="10.7109375" style="23" customWidth="1"/>
    <col min="21" max="21" width="27.5703125" style="23" customWidth="1"/>
    <col min="22" max="22" width="29.7109375" style="23" customWidth="1"/>
  </cols>
  <sheetData>
    <row r="1" spans="1:22" ht="27" customHeight="1">
      <c r="T1" s="83" t="s">
        <v>62</v>
      </c>
      <c r="U1" s="83"/>
      <c r="V1" s="83"/>
    </row>
    <row r="2" spans="1:22" ht="31.5" customHeight="1">
      <c r="A2" s="84" t="s">
        <v>95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</row>
    <row r="3" spans="1:22" ht="15.75" thickBot="1"/>
    <row r="4" spans="1:22" ht="46.5" customHeight="1" thickBot="1">
      <c r="A4" s="86" t="s">
        <v>0</v>
      </c>
      <c r="B4" s="80" t="s">
        <v>18</v>
      </c>
      <c r="C4" s="89" t="s">
        <v>1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1"/>
      <c r="P4" s="62" t="s">
        <v>2</v>
      </c>
      <c r="Q4" s="62" t="s">
        <v>27</v>
      </c>
      <c r="R4" s="62" t="s">
        <v>3</v>
      </c>
      <c r="S4" s="62" t="s">
        <v>28</v>
      </c>
      <c r="T4" s="62" t="s">
        <v>29</v>
      </c>
      <c r="U4" s="62" t="s">
        <v>30</v>
      </c>
      <c r="V4" s="62" t="s">
        <v>4</v>
      </c>
    </row>
    <row r="5" spans="1:22" ht="24.75" customHeight="1" thickBot="1">
      <c r="A5" s="87"/>
      <c r="B5" s="81"/>
      <c r="C5" s="65" t="s">
        <v>5</v>
      </c>
      <c r="D5" s="66"/>
      <c r="E5" s="66"/>
      <c r="F5" s="66"/>
      <c r="G5" s="66"/>
      <c r="H5" s="66"/>
      <c r="I5" s="66"/>
      <c r="J5" s="66"/>
      <c r="K5" s="66"/>
      <c r="L5" s="66"/>
      <c r="M5" s="67"/>
      <c r="N5" s="68" t="s">
        <v>61</v>
      </c>
      <c r="O5" s="69"/>
      <c r="P5" s="63"/>
      <c r="Q5" s="63"/>
      <c r="R5" s="63"/>
      <c r="S5" s="63"/>
      <c r="T5" s="63"/>
      <c r="U5" s="63"/>
      <c r="V5" s="63"/>
    </row>
    <row r="6" spans="1:22" ht="24.75" customHeight="1" thickBot="1">
      <c r="A6" s="87"/>
      <c r="B6" s="81"/>
      <c r="C6" s="65" t="s">
        <v>7</v>
      </c>
      <c r="D6" s="66"/>
      <c r="E6" s="66"/>
      <c r="F6" s="66"/>
      <c r="G6" s="66"/>
      <c r="H6" s="66"/>
      <c r="I6" s="66"/>
      <c r="J6" s="66"/>
      <c r="K6" s="66"/>
      <c r="L6" s="67"/>
      <c r="M6" s="77" t="s">
        <v>25</v>
      </c>
      <c r="N6" s="70" t="s">
        <v>6</v>
      </c>
      <c r="O6" s="71"/>
      <c r="P6" s="63"/>
      <c r="Q6" s="63"/>
      <c r="R6" s="63"/>
      <c r="S6" s="63"/>
      <c r="T6" s="63"/>
      <c r="U6" s="63"/>
      <c r="V6" s="63"/>
    </row>
    <row r="7" spans="1:22" ht="15.75" customHeight="1">
      <c r="A7" s="87"/>
      <c r="B7" s="81"/>
      <c r="C7" s="68" t="s">
        <v>8</v>
      </c>
      <c r="D7" s="72"/>
      <c r="E7" s="69"/>
      <c r="F7" s="68" t="s">
        <v>9</v>
      </c>
      <c r="G7" s="72"/>
      <c r="H7" s="69"/>
      <c r="I7" s="68" t="s">
        <v>10</v>
      </c>
      <c r="J7" s="69"/>
      <c r="K7" s="68" t="s">
        <v>10</v>
      </c>
      <c r="L7" s="69"/>
      <c r="M7" s="78"/>
      <c r="N7" s="74" t="s">
        <v>26</v>
      </c>
      <c r="O7" s="74" t="s">
        <v>13</v>
      </c>
      <c r="P7" s="63"/>
      <c r="Q7" s="63"/>
      <c r="R7" s="63"/>
      <c r="S7" s="63"/>
      <c r="T7" s="63"/>
      <c r="U7" s="63"/>
      <c r="V7" s="63"/>
    </row>
    <row r="8" spans="1:22" ht="15.75" thickBot="1">
      <c r="A8" s="87"/>
      <c r="B8" s="81"/>
      <c r="C8" s="70"/>
      <c r="D8" s="73"/>
      <c r="E8" s="71"/>
      <c r="F8" s="70"/>
      <c r="G8" s="73"/>
      <c r="H8" s="71"/>
      <c r="I8" s="70" t="s">
        <v>11</v>
      </c>
      <c r="J8" s="71"/>
      <c r="K8" s="70" t="s">
        <v>12</v>
      </c>
      <c r="L8" s="71"/>
      <c r="M8" s="78"/>
      <c r="N8" s="75"/>
      <c r="O8" s="75"/>
      <c r="P8" s="63"/>
      <c r="Q8" s="63"/>
      <c r="R8" s="63"/>
      <c r="S8" s="63"/>
      <c r="T8" s="63"/>
      <c r="U8" s="63"/>
      <c r="V8" s="63"/>
    </row>
    <row r="9" spans="1:22" ht="24.75" customHeight="1">
      <c r="A9" s="87"/>
      <c r="B9" s="81"/>
      <c r="C9" s="62" t="s">
        <v>14</v>
      </c>
      <c r="D9" s="62" t="s">
        <v>19</v>
      </c>
      <c r="E9" s="62" t="s">
        <v>15</v>
      </c>
      <c r="F9" s="62" t="s">
        <v>16</v>
      </c>
      <c r="G9" s="62" t="s">
        <v>20</v>
      </c>
      <c r="H9" s="62" t="s">
        <v>17</v>
      </c>
      <c r="I9" s="62" t="s">
        <v>21</v>
      </c>
      <c r="J9" s="62" t="s">
        <v>22</v>
      </c>
      <c r="K9" s="62" t="s">
        <v>23</v>
      </c>
      <c r="L9" s="62" t="s">
        <v>24</v>
      </c>
      <c r="M9" s="78"/>
      <c r="N9" s="75"/>
      <c r="O9" s="75"/>
      <c r="P9" s="63"/>
      <c r="Q9" s="63"/>
      <c r="R9" s="63"/>
      <c r="S9" s="63"/>
      <c r="T9" s="63"/>
      <c r="U9" s="63"/>
      <c r="V9" s="63"/>
    </row>
    <row r="10" spans="1:22" ht="103.5" customHeight="1" thickBot="1">
      <c r="A10" s="88"/>
      <c r="B10" s="82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79"/>
      <c r="N10" s="76"/>
      <c r="O10" s="76"/>
      <c r="P10" s="64"/>
      <c r="Q10" s="64"/>
      <c r="R10" s="64"/>
      <c r="S10" s="64"/>
      <c r="T10" s="64"/>
      <c r="U10" s="64"/>
      <c r="V10" s="64"/>
    </row>
    <row r="11" spans="1:22">
      <c r="A11" s="13">
        <v>1</v>
      </c>
      <c r="B11" s="36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4">
        <v>14</v>
      </c>
      <c r="O11" s="4">
        <v>15</v>
      </c>
      <c r="P11" s="4">
        <v>16</v>
      </c>
      <c r="Q11" s="4">
        <v>17</v>
      </c>
      <c r="R11" s="4">
        <v>18</v>
      </c>
      <c r="S11" s="4">
        <v>19</v>
      </c>
      <c r="T11" s="4">
        <v>20</v>
      </c>
      <c r="U11" s="4">
        <v>21</v>
      </c>
      <c r="V11" s="4">
        <v>22</v>
      </c>
    </row>
    <row r="12" spans="1:22">
      <c r="A12" s="5">
        <v>1</v>
      </c>
      <c r="B12" s="37">
        <v>43555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10" t="s">
        <v>60</v>
      </c>
      <c r="O12" s="8">
        <v>0</v>
      </c>
      <c r="P12" s="60" t="s">
        <v>36</v>
      </c>
      <c r="Q12" s="25">
        <f>T12/S12</f>
        <v>9.1925049780963768</v>
      </c>
      <c r="R12" s="26" t="s">
        <v>63</v>
      </c>
      <c r="S12" s="14">
        <f>4.048+3.485</f>
        <v>7.5329999999999995</v>
      </c>
      <c r="T12" s="9">
        <f>37.18804+32.0591</f>
        <v>69.247140000000002</v>
      </c>
      <c r="U12" s="27" t="s">
        <v>64</v>
      </c>
      <c r="V12" s="27" t="s">
        <v>65</v>
      </c>
    </row>
    <row r="13" spans="1:22">
      <c r="A13" s="48"/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2"/>
      <c r="O13" s="52"/>
      <c r="P13" s="61" t="s">
        <v>42</v>
      </c>
      <c r="Q13" s="54"/>
      <c r="R13" s="52"/>
      <c r="S13" s="52"/>
      <c r="T13" s="54"/>
      <c r="U13" s="52"/>
      <c r="V13" s="52"/>
    </row>
    <row r="14" spans="1:22" ht="30">
      <c r="A14" s="5">
        <v>2</v>
      </c>
      <c r="B14" s="37">
        <v>43555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10" t="s">
        <v>60</v>
      </c>
      <c r="O14" s="8">
        <v>0</v>
      </c>
      <c r="P14" s="6" t="s">
        <v>83</v>
      </c>
      <c r="Q14" s="28">
        <v>6.2250199999999998</v>
      </c>
      <c r="R14" s="7" t="s">
        <v>81</v>
      </c>
      <c r="S14" s="14">
        <v>12.861000000000001</v>
      </c>
      <c r="T14" s="18">
        <v>80.060029999999998</v>
      </c>
      <c r="U14" s="6" t="s">
        <v>84</v>
      </c>
      <c r="V14" s="6" t="s">
        <v>85</v>
      </c>
    </row>
    <row r="15" spans="1:22" ht="30">
      <c r="A15" s="5">
        <f>1+A14</f>
        <v>3</v>
      </c>
      <c r="B15" s="37">
        <v>43555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10" t="s">
        <v>60</v>
      </c>
      <c r="O15" s="8">
        <v>0</v>
      </c>
      <c r="P15" s="6" t="s">
        <v>82</v>
      </c>
      <c r="Q15" s="28">
        <v>6.2250199999999998</v>
      </c>
      <c r="R15" s="7" t="s">
        <v>81</v>
      </c>
      <c r="S15" s="14">
        <v>10.961</v>
      </c>
      <c r="T15" s="18">
        <v>68.232489999999999</v>
      </c>
      <c r="U15" s="6" t="s">
        <v>84</v>
      </c>
      <c r="V15" s="6" t="s">
        <v>86</v>
      </c>
    </row>
    <row r="16" spans="1:22" ht="30">
      <c r="A16" s="5">
        <f t="shared" ref="A16:A79" si="0">1+A15</f>
        <v>4</v>
      </c>
      <c r="B16" s="37">
        <v>43555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10" t="s">
        <v>60</v>
      </c>
      <c r="O16" s="8">
        <v>0</v>
      </c>
      <c r="P16" s="6" t="s">
        <v>31</v>
      </c>
      <c r="Q16" s="28">
        <v>3.022E-2</v>
      </c>
      <c r="R16" s="5" t="s">
        <v>73</v>
      </c>
      <c r="S16" s="14">
        <f>15+24</f>
        <v>39</v>
      </c>
      <c r="T16" s="18">
        <f>0.45324+0.72421</f>
        <v>1.1774499999999999</v>
      </c>
      <c r="U16" s="6" t="s">
        <v>50</v>
      </c>
      <c r="V16" s="11" t="s">
        <v>51</v>
      </c>
    </row>
    <row r="17" spans="1:28" ht="16.5" customHeight="1">
      <c r="A17" s="5">
        <f t="shared" si="0"/>
        <v>5</v>
      </c>
      <c r="B17" s="38">
        <v>43537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10" t="s">
        <v>60</v>
      </c>
      <c r="O17" s="8">
        <v>0</v>
      </c>
      <c r="P17" s="40" t="s">
        <v>332</v>
      </c>
      <c r="Q17" s="28">
        <v>0.42675000000000002</v>
      </c>
      <c r="R17" s="5" t="s">
        <v>32</v>
      </c>
      <c r="S17" s="11">
        <v>8</v>
      </c>
      <c r="T17" s="18">
        <f>Q17*S17</f>
        <v>3.4140000000000001</v>
      </c>
      <c r="U17" s="11" t="s">
        <v>152</v>
      </c>
      <c r="V17" s="11" t="s">
        <v>333</v>
      </c>
    </row>
    <row r="18" spans="1:28" ht="30">
      <c r="A18" s="5">
        <f t="shared" si="0"/>
        <v>6</v>
      </c>
      <c r="B18" s="38">
        <v>43546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10" t="s">
        <v>60</v>
      </c>
      <c r="O18" s="8">
        <v>0</v>
      </c>
      <c r="P18" s="20" t="s">
        <v>100</v>
      </c>
      <c r="Q18" s="28">
        <v>4.7300000000000004</v>
      </c>
      <c r="R18" s="5" t="s">
        <v>32</v>
      </c>
      <c r="S18" s="19">
        <v>10</v>
      </c>
      <c r="T18" s="18">
        <v>47.3</v>
      </c>
      <c r="U18" s="11" t="s">
        <v>101</v>
      </c>
      <c r="V18" s="11" t="s">
        <v>102</v>
      </c>
      <c r="W18" s="2"/>
      <c r="X18" s="1"/>
      <c r="Y18" s="1"/>
      <c r="Z18" s="1"/>
      <c r="AA18" s="1"/>
      <c r="AB18" s="1"/>
    </row>
    <row r="19" spans="1:28" ht="15" customHeight="1">
      <c r="A19" s="5">
        <f t="shared" si="0"/>
        <v>7</v>
      </c>
      <c r="B19" s="38">
        <v>43537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10" t="s">
        <v>60</v>
      </c>
      <c r="O19" s="8">
        <v>0</v>
      </c>
      <c r="P19" s="20" t="s">
        <v>111</v>
      </c>
      <c r="Q19" s="28">
        <v>1.0409999999999999</v>
      </c>
      <c r="R19" s="5" t="s">
        <v>112</v>
      </c>
      <c r="S19" s="29">
        <v>16.7</v>
      </c>
      <c r="T19" s="18">
        <v>17.384699999999999</v>
      </c>
      <c r="U19" s="11" t="s">
        <v>113</v>
      </c>
      <c r="V19" s="11" t="s">
        <v>114</v>
      </c>
      <c r="W19" s="2"/>
      <c r="X19" s="1"/>
      <c r="Y19" s="1"/>
      <c r="Z19" s="1"/>
      <c r="AA19" s="1"/>
      <c r="AB19" s="1"/>
    </row>
    <row r="20" spans="1:28">
      <c r="A20" s="5">
        <f t="shared" si="0"/>
        <v>8</v>
      </c>
      <c r="B20" s="38">
        <v>43537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10" t="s">
        <v>60</v>
      </c>
      <c r="O20" s="8">
        <v>0</v>
      </c>
      <c r="P20" s="20" t="s">
        <v>115</v>
      </c>
      <c r="Q20" s="28">
        <v>5.833E-2</v>
      </c>
      <c r="R20" s="5" t="s">
        <v>53</v>
      </c>
      <c r="S20" s="19">
        <v>12</v>
      </c>
      <c r="T20" s="18">
        <v>0.7</v>
      </c>
      <c r="U20" s="11" t="s">
        <v>113</v>
      </c>
      <c r="V20" s="11" t="s">
        <v>114</v>
      </c>
      <c r="W20" s="3"/>
      <c r="X20" s="1"/>
      <c r="Y20" s="1"/>
      <c r="Z20" s="1"/>
      <c r="AA20" s="1"/>
      <c r="AB20" s="1"/>
    </row>
    <row r="21" spans="1:28" ht="45">
      <c r="A21" s="5">
        <f t="shared" si="0"/>
        <v>9</v>
      </c>
      <c r="B21" s="38">
        <v>43549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10" t="s">
        <v>60</v>
      </c>
      <c r="O21" s="8">
        <v>0</v>
      </c>
      <c r="P21" s="47" t="s">
        <v>125</v>
      </c>
      <c r="Q21" s="28">
        <v>7.6E-3</v>
      </c>
      <c r="R21" s="5" t="s">
        <v>32</v>
      </c>
      <c r="S21" s="19">
        <v>200</v>
      </c>
      <c r="T21" s="18">
        <v>1.52</v>
      </c>
      <c r="U21" s="11" t="s">
        <v>126</v>
      </c>
      <c r="V21" s="11" t="s">
        <v>127</v>
      </c>
      <c r="W21" s="2"/>
      <c r="X21" s="1"/>
      <c r="Y21" s="1"/>
      <c r="Z21" s="1"/>
      <c r="AA21" s="1"/>
      <c r="AB21" s="1"/>
    </row>
    <row r="22" spans="1:28" ht="20.25" customHeight="1">
      <c r="A22" s="5">
        <f t="shared" si="0"/>
        <v>10</v>
      </c>
      <c r="B22" s="38">
        <v>43537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10" t="s">
        <v>60</v>
      </c>
      <c r="O22" s="8">
        <v>0</v>
      </c>
      <c r="P22" s="20" t="s">
        <v>128</v>
      </c>
      <c r="Q22" s="41">
        <v>80.540000000000006</v>
      </c>
      <c r="R22" s="42" t="s">
        <v>112</v>
      </c>
      <c r="S22" s="43">
        <v>22.6</v>
      </c>
      <c r="T22" s="21">
        <v>1.8202</v>
      </c>
      <c r="U22" s="33" t="s">
        <v>129</v>
      </c>
      <c r="V22" s="33" t="s">
        <v>130</v>
      </c>
      <c r="W22" s="3"/>
      <c r="X22" s="1"/>
      <c r="Y22" s="1"/>
      <c r="Z22" s="1"/>
      <c r="AA22" s="1"/>
      <c r="AB22" s="1"/>
    </row>
    <row r="23" spans="1:28" ht="18" customHeight="1">
      <c r="A23" s="5">
        <f t="shared" si="0"/>
        <v>11</v>
      </c>
      <c r="B23" s="38">
        <v>43537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10" t="s">
        <v>60</v>
      </c>
      <c r="O23" s="8">
        <v>0</v>
      </c>
      <c r="P23" s="20" t="s">
        <v>131</v>
      </c>
      <c r="Q23" s="41">
        <v>0.15773999999999999</v>
      </c>
      <c r="R23" s="42" t="s">
        <v>32</v>
      </c>
      <c r="S23" s="44">
        <v>8</v>
      </c>
      <c r="T23" s="21">
        <v>1.2619199999999999</v>
      </c>
      <c r="U23" s="33" t="s">
        <v>129</v>
      </c>
      <c r="V23" s="33" t="s">
        <v>130</v>
      </c>
      <c r="W23" s="2"/>
      <c r="X23" s="1"/>
      <c r="Y23" s="1"/>
      <c r="Z23" s="1"/>
      <c r="AA23" s="1"/>
      <c r="AB23" s="1"/>
    </row>
    <row r="24" spans="1:28" ht="15" customHeight="1">
      <c r="A24" s="5">
        <f t="shared" si="0"/>
        <v>12</v>
      </c>
      <c r="B24" s="38">
        <v>43537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10" t="s">
        <v>60</v>
      </c>
      <c r="O24" s="8">
        <v>0</v>
      </c>
      <c r="P24" s="20" t="s">
        <v>132</v>
      </c>
      <c r="Q24" s="41">
        <v>0.12418</v>
      </c>
      <c r="R24" s="42" t="s">
        <v>32</v>
      </c>
      <c r="S24" s="44">
        <v>8</v>
      </c>
      <c r="T24" s="21">
        <v>0.99343999999999999</v>
      </c>
      <c r="U24" s="33" t="s">
        <v>129</v>
      </c>
      <c r="V24" s="33" t="s">
        <v>130</v>
      </c>
      <c r="W24" s="2"/>
      <c r="X24" s="1"/>
      <c r="Y24" s="1"/>
      <c r="Z24" s="1"/>
      <c r="AA24" s="1"/>
      <c r="AB24" s="1"/>
    </row>
    <row r="25" spans="1:28" ht="15" customHeight="1">
      <c r="A25" s="5">
        <f t="shared" si="0"/>
        <v>13</v>
      </c>
      <c r="B25" s="38">
        <v>43537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10" t="s">
        <v>60</v>
      </c>
      <c r="O25" s="8">
        <v>0</v>
      </c>
      <c r="P25" s="20" t="s">
        <v>133</v>
      </c>
      <c r="Q25" s="41">
        <v>0.10181</v>
      </c>
      <c r="R25" s="42" t="s">
        <v>32</v>
      </c>
      <c r="S25" s="44">
        <v>4</v>
      </c>
      <c r="T25" s="21">
        <v>0.40723999999999999</v>
      </c>
      <c r="U25" s="33" t="s">
        <v>129</v>
      </c>
      <c r="V25" s="33" t="s">
        <v>130</v>
      </c>
      <c r="W25" s="2"/>
      <c r="X25" s="1"/>
      <c r="Y25" s="1"/>
      <c r="Z25" s="1"/>
      <c r="AA25" s="1"/>
      <c r="AB25" s="1"/>
    </row>
    <row r="26" spans="1:28" ht="15" customHeight="1">
      <c r="A26" s="5">
        <f t="shared" si="0"/>
        <v>14</v>
      </c>
      <c r="B26" s="38">
        <v>43537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10" t="s">
        <v>60</v>
      </c>
      <c r="O26" s="8">
        <v>0</v>
      </c>
      <c r="P26" s="20" t="s">
        <v>134</v>
      </c>
      <c r="Q26" s="41">
        <v>0.13116</v>
      </c>
      <c r="R26" s="42" t="s">
        <v>112</v>
      </c>
      <c r="S26" s="44">
        <v>2</v>
      </c>
      <c r="T26" s="21">
        <v>0.26232</v>
      </c>
      <c r="U26" s="33" t="s">
        <v>129</v>
      </c>
      <c r="V26" s="33" t="s">
        <v>130</v>
      </c>
      <c r="W26" s="2"/>
      <c r="X26" s="1"/>
      <c r="Y26" s="1"/>
      <c r="Z26" s="1"/>
      <c r="AA26" s="1"/>
      <c r="AB26" s="1"/>
    </row>
    <row r="27" spans="1:28" ht="15" customHeight="1">
      <c r="A27" s="5">
        <f t="shared" si="0"/>
        <v>15</v>
      </c>
      <c r="B27" s="38">
        <v>43537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10" t="s">
        <v>60</v>
      </c>
      <c r="O27" s="8">
        <v>0</v>
      </c>
      <c r="P27" s="20" t="s">
        <v>135</v>
      </c>
      <c r="Q27" s="41">
        <v>0.13536999999999999</v>
      </c>
      <c r="R27" s="42" t="s">
        <v>112</v>
      </c>
      <c r="S27" s="45">
        <v>6.56</v>
      </c>
      <c r="T27" s="21">
        <v>0.88802999999999999</v>
      </c>
      <c r="U27" s="33" t="s">
        <v>129</v>
      </c>
      <c r="V27" s="33" t="s">
        <v>130</v>
      </c>
      <c r="W27" s="2"/>
      <c r="X27" s="1"/>
      <c r="Y27" s="1"/>
      <c r="Z27" s="1"/>
      <c r="AA27" s="1"/>
      <c r="AB27" s="1"/>
    </row>
    <row r="28" spans="1:28" ht="15" customHeight="1">
      <c r="A28" s="5">
        <f t="shared" si="0"/>
        <v>16</v>
      </c>
      <c r="B28" s="38">
        <v>43537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10" t="s">
        <v>60</v>
      </c>
      <c r="O28" s="8">
        <v>0</v>
      </c>
      <c r="P28" s="20" t="s">
        <v>136</v>
      </c>
      <c r="Q28" s="41">
        <v>0.13424</v>
      </c>
      <c r="R28" s="42" t="s">
        <v>112</v>
      </c>
      <c r="S28" s="44">
        <v>3</v>
      </c>
      <c r="T28" s="21">
        <v>0.40272000000000002</v>
      </c>
      <c r="U28" s="33" t="s">
        <v>129</v>
      </c>
      <c r="V28" s="33" t="s">
        <v>130</v>
      </c>
      <c r="W28" s="2"/>
      <c r="X28" s="1"/>
      <c r="Y28" s="1"/>
      <c r="Z28" s="1"/>
      <c r="AA28" s="1"/>
      <c r="AB28" s="1"/>
    </row>
    <row r="29" spans="1:28" ht="15" customHeight="1">
      <c r="A29" s="5">
        <f t="shared" si="0"/>
        <v>17</v>
      </c>
      <c r="B29" s="38">
        <v>43537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10" t="s">
        <v>60</v>
      </c>
      <c r="O29" s="8">
        <v>0</v>
      </c>
      <c r="P29" s="20" t="s">
        <v>137</v>
      </c>
      <c r="Q29" s="41">
        <v>0.15326000000000001</v>
      </c>
      <c r="R29" s="42" t="s">
        <v>112</v>
      </c>
      <c r="S29" s="44">
        <v>1</v>
      </c>
      <c r="T29" s="21">
        <v>0.15326000000000001</v>
      </c>
      <c r="U29" s="33" t="s">
        <v>129</v>
      </c>
      <c r="V29" s="33" t="s">
        <v>130</v>
      </c>
      <c r="W29" s="2"/>
      <c r="X29" s="1"/>
      <c r="Y29" s="1"/>
      <c r="Z29" s="1"/>
      <c r="AA29" s="1"/>
      <c r="AB29" s="1"/>
    </row>
    <row r="30" spans="1:28" ht="17.25" customHeight="1">
      <c r="A30" s="5">
        <f t="shared" si="0"/>
        <v>18</v>
      </c>
      <c r="B30" s="38">
        <v>43537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10" t="s">
        <v>60</v>
      </c>
      <c r="O30" s="8">
        <v>0</v>
      </c>
      <c r="P30" s="20" t="s">
        <v>138</v>
      </c>
      <c r="Q30" s="41">
        <v>0.18235000000000001</v>
      </c>
      <c r="R30" s="42" t="s">
        <v>112</v>
      </c>
      <c r="S30" s="46">
        <v>2.9279999999999999</v>
      </c>
      <c r="T30" s="21">
        <v>0.53391999999999995</v>
      </c>
      <c r="U30" s="33" t="s">
        <v>129</v>
      </c>
      <c r="V30" s="33" t="s">
        <v>130</v>
      </c>
      <c r="W30" s="2"/>
      <c r="X30" s="1"/>
      <c r="Y30" s="1"/>
      <c r="Z30" s="1"/>
      <c r="AA30" s="1"/>
      <c r="AB30" s="1"/>
    </row>
    <row r="31" spans="1:28" ht="15" customHeight="1">
      <c r="A31" s="5">
        <f t="shared" si="0"/>
        <v>19</v>
      </c>
      <c r="B31" s="38">
        <v>43537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10" t="s">
        <v>60</v>
      </c>
      <c r="O31" s="8">
        <v>0</v>
      </c>
      <c r="P31" s="20" t="s">
        <v>139</v>
      </c>
      <c r="Q31" s="41">
        <v>0.16893</v>
      </c>
      <c r="R31" s="42" t="s">
        <v>112</v>
      </c>
      <c r="S31" s="44">
        <v>1</v>
      </c>
      <c r="T31" s="21">
        <v>0.16893</v>
      </c>
      <c r="U31" s="33" t="s">
        <v>129</v>
      </c>
      <c r="V31" s="33" t="s">
        <v>130</v>
      </c>
      <c r="W31" s="2"/>
      <c r="X31" s="1"/>
      <c r="Y31" s="1"/>
      <c r="Z31" s="1"/>
      <c r="AA31" s="1"/>
      <c r="AB31" s="1"/>
    </row>
    <row r="32" spans="1:28" ht="15" customHeight="1">
      <c r="A32" s="5">
        <f t="shared" si="0"/>
        <v>20</v>
      </c>
      <c r="B32" s="38">
        <v>43537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10" t="s">
        <v>60</v>
      </c>
      <c r="O32" s="8">
        <v>0</v>
      </c>
      <c r="P32" s="20" t="s">
        <v>140</v>
      </c>
      <c r="Q32" s="41">
        <v>0.21368000000000001</v>
      </c>
      <c r="R32" s="42" t="s">
        <v>112</v>
      </c>
      <c r="S32" s="43">
        <v>0.5</v>
      </c>
      <c r="T32" s="21">
        <v>0.10684</v>
      </c>
      <c r="U32" s="33" t="s">
        <v>129</v>
      </c>
      <c r="V32" s="33" t="s">
        <v>130</v>
      </c>
      <c r="W32" s="2"/>
      <c r="X32" s="1"/>
      <c r="Y32" s="1"/>
      <c r="Z32" s="1"/>
      <c r="AA32" s="1"/>
      <c r="AB32" s="1"/>
    </row>
    <row r="33" spans="1:28" ht="15" customHeight="1">
      <c r="A33" s="5">
        <f t="shared" si="0"/>
        <v>21</v>
      </c>
      <c r="B33" s="38">
        <v>43537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0" t="s">
        <v>60</v>
      </c>
      <c r="O33" s="8">
        <v>0</v>
      </c>
      <c r="P33" s="20" t="s">
        <v>141</v>
      </c>
      <c r="Q33" s="41">
        <v>0.2394</v>
      </c>
      <c r="R33" s="42" t="s">
        <v>112</v>
      </c>
      <c r="S33" s="43">
        <v>0.5</v>
      </c>
      <c r="T33" s="21">
        <v>0.1197</v>
      </c>
      <c r="U33" s="33" t="s">
        <v>129</v>
      </c>
      <c r="V33" s="33" t="s">
        <v>130</v>
      </c>
      <c r="W33" s="2"/>
      <c r="X33" s="1"/>
      <c r="Y33" s="1"/>
      <c r="Z33" s="1"/>
      <c r="AA33" s="1"/>
      <c r="AB33" s="1"/>
    </row>
    <row r="34" spans="1:28" ht="16.5" customHeight="1">
      <c r="A34" s="5">
        <f t="shared" si="0"/>
        <v>22</v>
      </c>
      <c r="B34" s="38">
        <v>43537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0" t="s">
        <v>60</v>
      </c>
      <c r="O34" s="8">
        <v>0</v>
      </c>
      <c r="P34" s="20" t="s">
        <v>142</v>
      </c>
      <c r="Q34" s="41">
        <v>0.21368000000000001</v>
      </c>
      <c r="R34" s="42" t="s">
        <v>112</v>
      </c>
      <c r="S34" s="43">
        <v>0.5</v>
      </c>
      <c r="T34" s="21">
        <v>0.10684</v>
      </c>
      <c r="U34" s="33" t="s">
        <v>129</v>
      </c>
      <c r="V34" s="33" t="s">
        <v>130</v>
      </c>
      <c r="W34" s="2"/>
      <c r="X34" s="1"/>
      <c r="Y34" s="1"/>
      <c r="Z34" s="1"/>
      <c r="AA34" s="1"/>
      <c r="AB34" s="1"/>
    </row>
    <row r="35" spans="1:28" ht="15" customHeight="1">
      <c r="A35" s="5">
        <f t="shared" si="0"/>
        <v>23</v>
      </c>
      <c r="B35" s="38">
        <v>43537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10" t="s">
        <v>60</v>
      </c>
      <c r="O35" s="8">
        <v>0</v>
      </c>
      <c r="P35" s="20" t="s">
        <v>143</v>
      </c>
      <c r="Q35" s="41">
        <v>1.62212</v>
      </c>
      <c r="R35" s="42" t="s">
        <v>112</v>
      </c>
      <c r="S35" s="43">
        <v>1.5</v>
      </c>
      <c r="T35" s="21">
        <v>2.4331800000000001</v>
      </c>
      <c r="U35" s="33" t="s">
        <v>129</v>
      </c>
      <c r="V35" s="33" t="s">
        <v>130</v>
      </c>
      <c r="W35" s="2"/>
      <c r="X35" s="1"/>
      <c r="Y35" s="1"/>
      <c r="Z35" s="1"/>
      <c r="AA35" s="1"/>
      <c r="AB35" s="1"/>
    </row>
    <row r="36" spans="1:28" ht="15" customHeight="1">
      <c r="A36" s="5">
        <f t="shared" si="0"/>
        <v>24</v>
      </c>
      <c r="B36" s="38">
        <v>43537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10" t="s">
        <v>60</v>
      </c>
      <c r="O36" s="8">
        <v>0</v>
      </c>
      <c r="P36" s="20" t="s">
        <v>144</v>
      </c>
      <c r="Q36" s="41">
        <v>0.25850000000000001</v>
      </c>
      <c r="R36" s="42" t="s">
        <v>112</v>
      </c>
      <c r="S36" s="43">
        <v>27.7</v>
      </c>
      <c r="T36" s="21">
        <v>7.16045</v>
      </c>
      <c r="U36" s="33" t="s">
        <v>129</v>
      </c>
      <c r="V36" s="33" t="s">
        <v>130</v>
      </c>
      <c r="W36" s="2"/>
      <c r="X36" s="1"/>
      <c r="Y36" s="1"/>
      <c r="Z36" s="1"/>
      <c r="AA36" s="1"/>
      <c r="AB36" s="1"/>
    </row>
    <row r="37" spans="1:28" ht="30.75" customHeight="1">
      <c r="A37" s="5">
        <f t="shared" si="0"/>
        <v>25</v>
      </c>
      <c r="B37" s="38">
        <v>43537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10" t="s">
        <v>60</v>
      </c>
      <c r="O37" s="8">
        <v>0</v>
      </c>
      <c r="P37" s="20" t="s">
        <v>145</v>
      </c>
      <c r="Q37" s="41">
        <v>9.733E-2</v>
      </c>
      <c r="R37" s="42" t="s">
        <v>32</v>
      </c>
      <c r="S37" s="44">
        <v>10</v>
      </c>
      <c r="T37" s="21">
        <v>0.97313000000000005</v>
      </c>
      <c r="U37" s="33" t="s">
        <v>129</v>
      </c>
      <c r="V37" s="33" t="s">
        <v>130</v>
      </c>
      <c r="W37" s="2"/>
      <c r="X37" s="1"/>
      <c r="Y37" s="1"/>
      <c r="Z37" s="1"/>
      <c r="AA37" s="1"/>
      <c r="AB37" s="1"/>
    </row>
    <row r="38" spans="1:28" ht="31.5" customHeight="1">
      <c r="A38" s="5">
        <f t="shared" si="0"/>
        <v>26</v>
      </c>
      <c r="B38" s="38">
        <v>43537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10" t="s">
        <v>60</v>
      </c>
      <c r="O38" s="8">
        <v>0</v>
      </c>
      <c r="P38" s="20" t="s">
        <v>146</v>
      </c>
      <c r="Q38" s="41">
        <v>2.5000000000000001E-2</v>
      </c>
      <c r="R38" s="42" t="s">
        <v>32</v>
      </c>
      <c r="S38" s="44">
        <v>40</v>
      </c>
      <c r="T38" s="21">
        <v>1</v>
      </c>
      <c r="U38" s="33" t="s">
        <v>129</v>
      </c>
      <c r="V38" s="33" t="s">
        <v>130</v>
      </c>
      <c r="W38" s="2"/>
      <c r="X38" s="1"/>
      <c r="Y38" s="1"/>
      <c r="Z38" s="1"/>
      <c r="AA38" s="1"/>
      <c r="AB38" s="1"/>
    </row>
    <row r="39" spans="1:28" ht="32.25" customHeight="1">
      <c r="A39" s="5">
        <f t="shared" si="0"/>
        <v>27</v>
      </c>
      <c r="B39" s="38">
        <v>43537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10" t="s">
        <v>60</v>
      </c>
      <c r="O39" s="8">
        <v>0</v>
      </c>
      <c r="P39" s="20" t="s">
        <v>147</v>
      </c>
      <c r="Q39" s="41">
        <v>2.4E-2</v>
      </c>
      <c r="R39" s="42" t="s">
        <v>32</v>
      </c>
      <c r="S39" s="44">
        <v>10</v>
      </c>
      <c r="T39" s="21">
        <v>0.24</v>
      </c>
      <c r="U39" s="33" t="s">
        <v>129</v>
      </c>
      <c r="V39" s="33" t="s">
        <v>130</v>
      </c>
      <c r="W39" s="2"/>
      <c r="X39" s="1"/>
      <c r="Y39" s="1"/>
      <c r="Z39" s="1"/>
      <c r="AA39" s="1"/>
      <c r="AB39" s="1"/>
    </row>
    <row r="40" spans="1:28" ht="15" customHeight="1">
      <c r="A40" s="5">
        <f t="shared" si="0"/>
        <v>28</v>
      </c>
      <c r="B40" s="38">
        <v>43537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10" t="s">
        <v>60</v>
      </c>
      <c r="O40" s="8">
        <v>0</v>
      </c>
      <c r="P40" s="20" t="s">
        <v>148</v>
      </c>
      <c r="Q40" s="41">
        <v>1.6049999999999998E-2</v>
      </c>
      <c r="R40" s="42" t="s">
        <v>32</v>
      </c>
      <c r="S40" s="44">
        <v>4</v>
      </c>
      <c r="T40" s="21">
        <v>6.4199999999999993E-2</v>
      </c>
      <c r="U40" s="33" t="s">
        <v>129</v>
      </c>
      <c r="V40" s="33" t="s">
        <v>130</v>
      </c>
      <c r="W40" s="3"/>
      <c r="X40" s="1"/>
      <c r="Y40" s="1"/>
      <c r="Z40" s="1"/>
      <c r="AA40" s="1"/>
      <c r="AB40" s="1"/>
    </row>
    <row r="41" spans="1:28" ht="15" customHeight="1">
      <c r="A41" s="5">
        <f t="shared" si="0"/>
        <v>29</v>
      </c>
      <c r="B41" s="38">
        <v>43537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10" t="s">
        <v>60</v>
      </c>
      <c r="O41" s="8">
        <v>0</v>
      </c>
      <c r="P41" s="20" t="s">
        <v>149</v>
      </c>
      <c r="Q41" s="41">
        <v>0.60970000000000002</v>
      </c>
      <c r="R41" s="42" t="s">
        <v>32</v>
      </c>
      <c r="S41" s="44">
        <v>4</v>
      </c>
      <c r="T41" s="21">
        <v>2.4388000000000001</v>
      </c>
      <c r="U41" s="33" t="s">
        <v>129</v>
      </c>
      <c r="V41" s="33" t="s">
        <v>130</v>
      </c>
      <c r="W41" s="2"/>
      <c r="X41" s="1"/>
      <c r="Y41" s="1"/>
      <c r="Z41" s="1"/>
      <c r="AA41" s="1"/>
      <c r="AB41" s="1"/>
    </row>
    <row r="42" spans="1:28" ht="15" customHeight="1">
      <c r="A42" s="5">
        <f t="shared" si="0"/>
        <v>30</v>
      </c>
      <c r="B42" s="38">
        <v>43537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10" t="s">
        <v>60</v>
      </c>
      <c r="O42" s="8">
        <v>0</v>
      </c>
      <c r="P42" s="20" t="s">
        <v>150</v>
      </c>
      <c r="Q42" s="41">
        <v>7.3643999999999998</v>
      </c>
      <c r="R42" s="42" t="s">
        <v>32</v>
      </c>
      <c r="S42" s="44">
        <v>2</v>
      </c>
      <c r="T42" s="21">
        <v>14.7288</v>
      </c>
      <c r="U42" s="33" t="s">
        <v>129</v>
      </c>
      <c r="V42" s="33" t="s">
        <v>130</v>
      </c>
      <c r="W42" s="2"/>
      <c r="X42" s="1"/>
      <c r="Y42" s="1"/>
      <c r="Z42" s="1"/>
      <c r="AA42" s="1"/>
      <c r="AB42" s="1"/>
    </row>
    <row r="43" spans="1:28" ht="30.75" customHeight="1">
      <c r="A43" s="5">
        <f t="shared" si="0"/>
        <v>31</v>
      </c>
      <c r="B43" s="38">
        <v>43537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10" t="s">
        <v>60</v>
      </c>
      <c r="O43" s="8">
        <v>0</v>
      </c>
      <c r="P43" s="20" t="s">
        <v>151</v>
      </c>
      <c r="Q43" s="41">
        <v>4.2080000000000002</v>
      </c>
      <c r="R43" s="42" t="s">
        <v>32</v>
      </c>
      <c r="S43" s="44">
        <v>1</v>
      </c>
      <c r="T43" s="21">
        <v>4.2080000000000002</v>
      </c>
      <c r="U43" s="33" t="s">
        <v>152</v>
      </c>
      <c r="V43" s="33" t="s">
        <v>153</v>
      </c>
      <c r="W43" s="2"/>
      <c r="X43" s="1"/>
      <c r="Y43" s="1"/>
      <c r="Z43" s="1"/>
      <c r="AA43" s="1"/>
      <c r="AB43" s="1"/>
    </row>
    <row r="44" spans="1:28" ht="28.5" customHeight="1">
      <c r="A44" s="5">
        <f t="shared" si="0"/>
        <v>32</v>
      </c>
      <c r="B44" s="38">
        <v>43537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10" t="s">
        <v>60</v>
      </c>
      <c r="O44" s="8">
        <v>0</v>
      </c>
      <c r="P44" s="20" t="s">
        <v>154</v>
      </c>
      <c r="Q44" s="41">
        <v>8.6999999999999994E-2</v>
      </c>
      <c r="R44" s="42" t="s">
        <v>32</v>
      </c>
      <c r="S44" s="44">
        <v>1</v>
      </c>
      <c r="T44" s="21">
        <v>8.6999999999999994E-2</v>
      </c>
      <c r="U44" s="33" t="s">
        <v>152</v>
      </c>
      <c r="V44" s="33" t="s">
        <v>153</v>
      </c>
      <c r="W44" s="2"/>
      <c r="X44" s="1"/>
      <c r="Y44" s="1"/>
      <c r="Z44" s="1"/>
      <c r="AA44" s="1"/>
      <c r="AB44" s="1"/>
    </row>
    <row r="45" spans="1:28" ht="30">
      <c r="A45" s="5">
        <f t="shared" si="0"/>
        <v>33</v>
      </c>
      <c r="B45" s="38">
        <v>43537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10" t="s">
        <v>60</v>
      </c>
      <c r="O45" s="8">
        <v>0</v>
      </c>
      <c r="P45" s="20" t="s">
        <v>155</v>
      </c>
      <c r="Q45" s="41">
        <v>0.49</v>
      </c>
      <c r="R45" s="42" t="s">
        <v>156</v>
      </c>
      <c r="S45" s="44">
        <v>1</v>
      </c>
      <c r="T45" s="21">
        <v>0.49</v>
      </c>
      <c r="U45" s="33" t="s">
        <v>152</v>
      </c>
      <c r="V45" s="33" t="s">
        <v>153</v>
      </c>
      <c r="W45" s="2"/>
      <c r="X45" s="1"/>
      <c r="Y45" s="1"/>
      <c r="Z45" s="1"/>
      <c r="AA45" s="1"/>
      <c r="AB45" s="1"/>
    </row>
    <row r="46" spans="1:28" ht="31.5" customHeight="1">
      <c r="A46" s="5">
        <f t="shared" si="0"/>
        <v>34</v>
      </c>
      <c r="B46" s="38">
        <v>43537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10" t="s">
        <v>60</v>
      </c>
      <c r="O46" s="8">
        <v>0</v>
      </c>
      <c r="P46" s="20" t="s">
        <v>157</v>
      </c>
      <c r="Q46" s="41">
        <v>6.2500000000000003E-3</v>
      </c>
      <c r="R46" s="42" t="s">
        <v>32</v>
      </c>
      <c r="S46" s="44">
        <v>4</v>
      </c>
      <c r="T46" s="21">
        <v>2.5000000000000001E-2</v>
      </c>
      <c r="U46" s="33" t="s">
        <v>152</v>
      </c>
      <c r="V46" s="33" t="s">
        <v>153</v>
      </c>
    </row>
    <row r="47" spans="1:28" ht="17.25" customHeight="1">
      <c r="A47" s="5">
        <f t="shared" si="0"/>
        <v>35</v>
      </c>
      <c r="B47" s="38">
        <v>43537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10" t="s">
        <v>60</v>
      </c>
      <c r="O47" s="8">
        <v>0</v>
      </c>
      <c r="P47" s="20" t="s">
        <v>158</v>
      </c>
      <c r="Q47" s="41">
        <v>0.35</v>
      </c>
      <c r="R47" s="42" t="s">
        <v>32</v>
      </c>
      <c r="S47" s="44">
        <v>1</v>
      </c>
      <c r="T47" s="21">
        <v>0.35</v>
      </c>
      <c r="U47" s="33" t="s">
        <v>152</v>
      </c>
      <c r="V47" s="33" t="s">
        <v>153</v>
      </c>
    </row>
    <row r="48" spans="1:28" ht="16.5" customHeight="1">
      <c r="A48" s="5">
        <f t="shared" si="0"/>
        <v>36</v>
      </c>
      <c r="B48" s="38">
        <v>43545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10" t="s">
        <v>60</v>
      </c>
      <c r="O48" s="8">
        <v>0</v>
      </c>
      <c r="P48" s="20" t="s">
        <v>111</v>
      </c>
      <c r="Q48" s="41">
        <v>1.0409999999999999</v>
      </c>
      <c r="R48" s="42" t="s">
        <v>112</v>
      </c>
      <c r="S48" s="43">
        <v>6.6</v>
      </c>
      <c r="T48" s="21">
        <v>6.8705999999999996</v>
      </c>
      <c r="U48" s="33" t="s">
        <v>113</v>
      </c>
      <c r="V48" s="33" t="s">
        <v>159</v>
      </c>
    </row>
    <row r="49" spans="1:22" ht="14.25" customHeight="1">
      <c r="A49" s="5">
        <f t="shared" si="0"/>
        <v>37</v>
      </c>
      <c r="B49" s="38">
        <v>43545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10" t="s">
        <v>60</v>
      </c>
      <c r="O49" s="8">
        <v>0</v>
      </c>
      <c r="P49" s="20" t="s">
        <v>115</v>
      </c>
      <c r="Q49" s="41">
        <v>5.833E-2</v>
      </c>
      <c r="R49" s="42" t="s">
        <v>53</v>
      </c>
      <c r="S49" s="44">
        <v>6</v>
      </c>
      <c r="T49" s="21">
        <v>0.35</v>
      </c>
      <c r="U49" s="33" t="s">
        <v>113</v>
      </c>
      <c r="V49" s="33" t="s">
        <v>159</v>
      </c>
    </row>
    <row r="50" spans="1:22">
      <c r="A50" s="5">
        <f t="shared" si="0"/>
        <v>38</v>
      </c>
      <c r="B50" s="16" t="s">
        <v>193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10" t="s">
        <v>60</v>
      </c>
      <c r="O50" s="8">
        <v>0</v>
      </c>
      <c r="P50" s="20" t="s">
        <v>165</v>
      </c>
      <c r="Q50" s="41">
        <v>0.22</v>
      </c>
      <c r="R50" s="42" t="s">
        <v>32</v>
      </c>
      <c r="S50" s="44">
        <v>1</v>
      </c>
      <c r="T50" s="21">
        <f>S50*Q50</f>
        <v>0.22</v>
      </c>
      <c r="U50" s="33" t="s">
        <v>166</v>
      </c>
      <c r="V50" s="33" t="s">
        <v>167</v>
      </c>
    </row>
    <row r="51" spans="1:22" ht="14.25" customHeight="1">
      <c r="A51" s="5">
        <f t="shared" si="0"/>
        <v>39</v>
      </c>
      <c r="B51" s="16" t="s">
        <v>193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10" t="s">
        <v>60</v>
      </c>
      <c r="O51" s="8">
        <v>0</v>
      </c>
      <c r="P51" s="20" t="s">
        <v>168</v>
      </c>
      <c r="Q51" s="41">
        <v>2.1999999999999999E-2</v>
      </c>
      <c r="R51" s="42" t="s">
        <v>32</v>
      </c>
      <c r="S51" s="44">
        <v>2</v>
      </c>
      <c r="T51" s="21">
        <f t="shared" ref="T51:T130" si="1">S51*Q51</f>
        <v>4.3999999999999997E-2</v>
      </c>
      <c r="U51" s="33" t="s">
        <v>166</v>
      </c>
      <c r="V51" s="33" t="s">
        <v>167</v>
      </c>
    </row>
    <row r="52" spans="1:22" ht="16.5" customHeight="1">
      <c r="A52" s="5">
        <f t="shared" si="0"/>
        <v>40</v>
      </c>
      <c r="B52" s="16" t="s">
        <v>193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10" t="s">
        <v>60</v>
      </c>
      <c r="O52" s="8">
        <v>0</v>
      </c>
      <c r="P52" s="20" t="s">
        <v>169</v>
      </c>
      <c r="Q52" s="41">
        <v>1.6500000000000001E-2</v>
      </c>
      <c r="R52" s="42" t="s">
        <v>32</v>
      </c>
      <c r="S52" s="44">
        <v>4</v>
      </c>
      <c r="T52" s="21">
        <f t="shared" si="1"/>
        <v>6.6000000000000003E-2</v>
      </c>
      <c r="U52" s="33" t="s">
        <v>166</v>
      </c>
      <c r="V52" s="33" t="s">
        <v>167</v>
      </c>
    </row>
    <row r="53" spans="1:22">
      <c r="A53" s="5">
        <f t="shared" si="0"/>
        <v>41</v>
      </c>
      <c r="B53" s="16" t="s">
        <v>193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10" t="s">
        <v>60</v>
      </c>
      <c r="O53" s="8">
        <v>0</v>
      </c>
      <c r="P53" s="20" t="s">
        <v>170</v>
      </c>
      <c r="Q53" s="41">
        <v>0.36299999999999999</v>
      </c>
      <c r="R53" s="42" t="s">
        <v>32</v>
      </c>
      <c r="S53" s="44">
        <v>1</v>
      </c>
      <c r="T53" s="21">
        <f t="shared" si="1"/>
        <v>0.36299999999999999</v>
      </c>
      <c r="U53" s="33" t="s">
        <v>166</v>
      </c>
      <c r="V53" s="33" t="s">
        <v>167</v>
      </c>
    </row>
    <row r="54" spans="1:22">
      <c r="A54" s="5">
        <f t="shared" si="0"/>
        <v>42</v>
      </c>
      <c r="B54" s="16" t="s">
        <v>193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10" t="s">
        <v>60</v>
      </c>
      <c r="O54" s="8">
        <v>0</v>
      </c>
      <c r="P54" s="20" t="s">
        <v>171</v>
      </c>
      <c r="Q54" s="41">
        <v>0.22</v>
      </c>
      <c r="R54" s="42" t="s">
        <v>32</v>
      </c>
      <c r="S54" s="44">
        <v>1</v>
      </c>
      <c r="T54" s="21">
        <f t="shared" si="1"/>
        <v>0.22</v>
      </c>
      <c r="U54" s="33" t="s">
        <v>166</v>
      </c>
      <c r="V54" s="33" t="s">
        <v>167</v>
      </c>
    </row>
    <row r="55" spans="1:22">
      <c r="A55" s="5">
        <f t="shared" si="0"/>
        <v>43</v>
      </c>
      <c r="B55" s="16" t="s">
        <v>193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10" t="s">
        <v>60</v>
      </c>
      <c r="O55" s="8">
        <v>0</v>
      </c>
      <c r="P55" s="20" t="s">
        <v>174</v>
      </c>
      <c r="Q55" s="41">
        <v>7.0000000000000001E-3</v>
      </c>
      <c r="R55" s="42" t="s">
        <v>32</v>
      </c>
      <c r="S55" s="44">
        <v>4</v>
      </c>
      <c r="T55" s="21">
        <f t="shared" si="1"/>
        <v>2.8000000000000001E-2</v>
      </c>
      <c r="U55" s="33" t="s">
        <v>166</v>
      </c>
      <c r="V55" s="33" t="s">
        <v>167</v>
      </c>
    </row>
    <row r="56" spans="1:22">
      <c r="A56" s="5">
        <f t="shared" si="0"/>
        <v>44</v>
      </c>
      <c r="B56" s="16" t="s">
        <v>193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10" t="s">
        <v>60</v>
      </c>
      <c r="O56" s="8">
        <v>0</v>
      </c>
      <c r="P56" s="20" t="s">
        <v>172</v>
      </c>
      <c r="Q56" s="41">
        <v>1.1879999999999999</v>
      </c>
      <c r="R56" s="42" t="s">
        <v>32</v>
      </c>
      <c r="S56" s="44">
        <v>1</v>
      </c>
      <c r="T56" s="21">
        <f t="shared" si="1"/>
        <v>1.1879999999999999</v>
      </c>
      <c r="U56" s="33" t="s">
        <v>166</v>
      </c>
      <c r="V56" s="33" t="s">
        <v>167</v>
      </c>
    </row>
    <row r="57" spans="1:22">
      <c r="A57" s="5">
        <f t="shared" si="0"/>
        <v>45</v>
      </c>
      <c r="B57" s="16" t="s">
        <v>193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10" t="s">
        <v>60</v>
      </c>
      <c r="O57" s="8">
        <v>0</v>
      </c>
      <c r="P57" s="20" t="s">
        <v>173</v>
      </c>
      <c r="Q57" s="41">
        <v>0.13200000000000001</v>
      </c>
      <c r="R57" s="42" t="s">
        <v>32</v>
      </c>
      <c r="S57" s="44">
        <v>1</v>
      </c>
      <c r="T57" s="21">
        <f t="shared" si="1"/>
        <v>0.13200000000000001</v>
      </c>
      <c r="U57" s="33" t="s">
        <v>166</v>
      </c>
      <c r="V57" s="33" t="s">
        <v>167</v>
      </c>
    </row>
    <row r="58" spans="1:22">
      <c r="A58" s="5">
        <f t="shared" si="0"/>
        <v>46</v>
      </c>
      <c r="B58" s="16" t="s">
        <v>193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10" t="s">
        <v>60</v>
      </c>
      <c r="O58" s="8">
        <v>0</v>
      </c>
      <c r="P58" s="20" t="s">
        <v>175</v>
      </c>
      <c r="Q58" s="41">
        <v>3.3000000000000002E-2</v>
      </c>
      <c r="R58" s="42" t="s">
        <v>32</v>
      </c>
      <c r="S58" s="44">
        <v>4</v>
      </c>
      <c r="T58" s="21">
        <f t="shared" si="1"/>
        <v>0.13200000000000001</v>
      </c>
      <c r="U58" s="33" t="s">
        <v>166</v>
      </c>
      <c r="V58" s="33" t="s">
        <v>167</v>
      </c>
    </row>
    <row r="59" spans="1:22" ht="30">
      <c r="A59" s="5">
        <f t="shared" si="0"/>
        <v>47</v>
      </c>
      <c r="B59" s="16" t="s">
        <v>193</v>
      </c>
      <c r="C59" s="22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10" t="s">
        <v>60</v>
      </c>
      <c r="O59" s="8">
        <v>0</v>
      </c>
      <c r="P59" s="20" t="s">
        <v>176</v>
      </c>
      <c r="Q59" s="41">
        <v>5.5E-2</v>
      </c>
      <c r="R59" s="42" t="s">
        <v>32</v>
      </c>
      <c r="S59" s="44">
        <v>1</v>
      </c>
      <c r="T59" s="21">
        <f t="shared" si="1"/>
        <v>5.5E-2</v>
      </c>
      <c r="U59" s="33" t="s">
        <v>166</v>
      </c>
      <c r="V59" s="33" t="s">
        <v>167</v>
      </c>
    </row>
    <row r="60" spans="1:22">
      <c r="A60" s="5">
        <f t="shared" si="0"/>
        <v>48</v>
      </c>
      <c r="B60" s="16" t="s">
        <v>193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10" t="s">
        <v>60</v>
      </c>
      <c r="O60" s="8">
        <v>0</v>
      </c>
      <c r="P60" s="20" t="s">
        <v>177</v>
      </c>
      <c r="Q60" s="41">
        <v>4.3559999999999999</v>
      </c>
      <c r="R60" s="42" t="s">
        <v>32</v>
      </c>
      <c r="S60" s="44">
        <v>1</v>
      </c>
      <c r="T60" s="21">
        <f t="shared" si="1"/>
        <v>4.3559999999999999</v>
      </c>
      <c r="U60" s="33" t="s">
        <v>166</v>
      </c>
      <c r="V60" s="33" t="s">
        <v>167</v>
      </c>
    </row>
    <row r="61" spans="1:22">
      <c r="A61" s="5">
        <f t="shared" si="0"/>
        <v>49</v>
      </c>
      <c r="B61" s="16" t="s">
        <v>193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10" t="s">
        <v>60</v>
      </c>
      <c r="O61" s="8">
        <v>0</v>
      </c>
      <c r="P61" s="20" t="s">
        <v>178</v>
      </c>
      <c r="Q61" s="41">
        <v>1.232</v>
      </c>
      <c r="R61" s="42" t="s">
        <v>32</v>
      </c>
      <c r="S61" s="44">
        <v>1</v>
      </c>
      <c r="T61" s="21">
        <f t="shared" si="1"/>
        <v>1.232</v>
      </c>
      <c r="U61" s="33" t="s">
        <v>166</v>
      </c>
      <c r="V61" s="33" t="s">
        <v>167</v>
      </c>
    </row>
    <row r="62" spans="1:22">
      <c r="A62" s="5">
        <f t="shared" si="0"/>
        <v>50</v>
      </c>
      <c r="B62" s="16" t="s">
        <v>193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10" t="s">
        <v>60</v>
      </c>
      <c r="O62" s="8">
        <v>0</v>
      </c>
      <c r="P62" s="20" t="s">
        <v>179</v>
      </c>
      <c r="Q62" s="41">
        <v>0.48399999999999999</v>
      </c>
      <c r="R62" s="42" t="s">
        <v>32</v>
      </c>
      <c r="S62" s="44">
        <v>1</v>
      </c>
      <c r="T62" s="21">
        <f t="shared" si="1"/>
        <v>0.48399999999999999</v>
      </c>
      <c r="U62" s="33" t="s">
        <v>166</v>
      </c>
      <c r="V62" s="33" t="s">
        <v>167</v>
      </c>
    </row>
    <row r="63" spans="1:22">
      <c r="A63" s="5">
        <f t="shared" si="0"/>
        <v>51</v>
      </c>
      <c r="B63" s="16" t="s">
        <v>193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10" t="s">
        <v>60</v>
      </c>
      <c r="O63" s="8">
        <v>0</v>
      </c>
      <c r="P63" s="20" t="s">
        <v>180</v>
      </c>
      <c r="Q63" s="41">
        <v>0.121</v>
      </c>
      <c r="R63" s="42" t="s">
        <v>32</v>
      </c>
      <c r="S63" s="44">
        <v>1</v>
      </c>
      <c r="T63" s="21">
        <f t="shared" si="1"/>
        <v>0.121</v>
      </c>
      <c r="U63" s="33" t="s">
        <v>166</v>
      </c>
      <c r="V63" s="33" t="s">
        <v>167</v>
      </c>
    </row>
    <row r="64" spans="1:22">
      <c r="A64" s="5">
        <f t="shared" si="0"/>
        <v>52</v>
      </c>
      <c r="B64" s="16" t="s">
        <v>193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10" t="s">
        <v>60</v>
      </c>
      <c r="O64" s="8">
        <v>0</v>
      </c>
      <c r="P64" s="20" t="s">
        <v>181</v>
      </c>
      <c r="Q64" s="41">
        <v>9.9000000000000005E-2</v>
      </c>
      <c r="R64" s="42" t="s">
        <v>32</v>
      </c>
      <c r="S64" s="44">
        <v>1</v>
      </c>
      <c r="T64" s="21">
        <f t="shared" si="1"/>
        <v>9.9000000000000005E-2</v>
      </c>
      <c r="U64" s="33" t="s">
        <v>166</v>
      </c>
      <c r="V64" s="33" t="s">
        <v>167</v>
      </c>
    </row>
    <row r="65" spans="1:22">
      <c r="A65" s="5">
        <f t="shared" si="0"/>
        <v>53</v>
      </c>
      <c r="B65" s="16" t="s">
        <v>193</v>
      </c>
      <c r="C65" s="22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10" t="s">
        <v>60</v>
      </c>
      <c r="O65" s="8">
        <v>0</v>
      </c>
      <c r="P65" s="20" t="s">
        <v>182</v>
      </c>
      <c r="Q65" s="41">
        <v>0.20899999999999999</v>
      </c>
      <c r="R65" s="42" t="s">
        <v>32</v>
      </c>
      <c r="S65" s="44">
        <v>1</v>
      </c>
      <c r="T65" s="21">
        <f t="shared" si="1"/>
        <v>0.20899999999999999</v>
      </c>
      <c r="U65" s="33" t="s">
        <v>166</v>
      </c>
      <c r="V65" s="33" t="s">
        <v>167</v>
      </c>
    </row>
    <row r="66" spans="1:22" ht="30">
      <c r="A66" s="5">
        <f t="shared" si="0"/>
        <v>54</v>
      </c>
      <c r="B66" s="16" t="s">
        <v>193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10" t="s">
        <v>60</v>
      </c>
      <c r="O66" s="8">
        <v>0</v>
      </c>
      <c r="P66" s="20" t="s">
        <v>183</v>
      </c>
      <c r="Q66" s="41">
        <v>0.29699999999999999</v>
      </c>
      <c r="R66" s="42" t="s">
        <v>32</v>
      </c>
      <c r="S66" s="44">
        <v>2</v>
      </c>
      <c r="T66" s="21">
        <f t="shared" si="1"/>
        <v>0.59399999999999997</v>
      </c>
      <c r="U66" s="33" t="s">
        <v>166</v>
      </c>
      <c r="V66" s="33" t="s">
        <v>167</v>
      </c>
    </row>
    <row r="67" spans="1:22">
      <c r="A67" s="5">
        <f t="shared" si="0"/>
        <v>55</v>
      </c>
      <c r="B67" s="16" t="s">
        <v>193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10" t="s">
        <v>60</v>
      </c>
      <c r="O67" s="8">
        <v>0</v>
      </c>
      <c r="P67" s="20" t="s">
        <v>184</v>
      </c>
      <c r="Q67" s="41">
        <v>0.627</v>
      </c>
      <c r="R67" s="42" t="s">
        <v>32</v>
      </c>
      <c r="S67" s="44">
        <v>1</v>
      </c>
      <c r="T67" s="21">
        <f t="shared" si="1"/>
        <v>0.627</v>
      </c>
      <c r="U67" s="33" t="s">
        <v>166</v>
      </c>
      <c r="V67" s="33" t="s">
        <v>167</v>
      </c>
    </row>
    <row r="68" spans="1:22">
      <c r="A68" s="5">
        <f t="shared" si="0"/>
        <v>56</v>
      </c>
      <c r="B68" s="16" t="s">
        <v>193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10" t="s">
        <v>60</v>
      </c>
      <c r="O68" s="8">
        <v>0</v>
      </c>
      <c r="P68" s="20" t="s">
        <v>185</v>
      </c>
      <c r="Q68" s="41">
        <v>4.3999999999999997E-2</v>
      </c>
      <c r="R68" s="42" t="s">
        <v>32</v>
      </c>
      <c r="S68" s="44">
        <v>2</v>
      </c>
      <c r="T68" s="21">
        <f t="shared" si="1"/>
        <v>8.7999999999999995E-2</v>
      </c>
      <c r="U68" s="33" t="s">
        <v>166</v>
      </c>
      <c r="V68" s="33" t="s">
        <v>167</v>
      </c>
    </row>
    <row r="69" spans="1:22" ht="30">
      <c r="A69" s="5">
        <f t="shared" si="0"/>
        <v>57</v>
      </c>
      <c r="B69" s="16" t="s">
        <v>193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10" t="s">
        <v>60</v>
      </c>
      <c r="O69" s="8">
        <v>0</v>
      </c>
      <c r="P69" s="20" t="s">
        <v>186</v>
      </c>
      <c r="Q69" s="41">
        <v>4.0919999999999996</v>
      </c>
      <c r="R69" s="42" t="s">
        <v>32</v>
      </c>
      <c r="S69" s="44">
        <v>1</v>
      </c>
      <c r="T69" s="21">
        <f t="shared" si="1"/>
        <v>4.0919999999999996</v>
      </c>
      <c r="U69" s="33" t="s">
        <v>166</v>
      </c>
      <c r="V69" s="33" t="s">
        <v>167</v>
      </c>
    </row>
    <row r="70" spans="1:22">
      <c r="A70" s="5">
        <f t="shared" si="0"/>
        <v>58</v>
      </c>
      <c r="B70" s="16" t="s">
        <v>193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10" t="s">
        <v>60</v>
      </c>
      <c r="O70" s="8">
        <v>0</v>
      </c>
      <c r="P70" s="47" t="s">
        <v>187</v>
      </c>
      <c r="Q70" s="41">
        <v>0.66</v>
      </c>
      <c r="R70" s="42" t="s">
        <v>32</v>
      </c>
      <c r="S70" s="44">
        <v>2</v>
      </c>
      <c r="T70" s="21">
        <f t="shared" si="1"/>
        <v>1.32</v>
      </c>
      <c r="U70" s="33" t="s">
        <v>166</v>
      </c>
      <c r="V70" s="33" t="s">
        <v>167</v>
      </c>
    </row>
    <row r="71" spans="1:22">
      <c r="A71" s="5">
        <f t="shared" si="0"/>
        <v>59</v>
      </c>
      <c r="B71" s="16" t="s">
        <v>193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10" t="s">
        <v>60</v>
      </c>
      <c r="O71" s="8">
        <v>0</v>
      </c>
      <c r="P71" s="20" t="s">
        <v>188</v>
      </c>
      <c r="Q71" s="41">
        <v>7.6999999999999999E-2</v>
      </c>
      <c r="R71" s="42" t="s">
        <v>32</v>
      </c>
      <c r="S71" s="44">
        <v>2</v>
      </c>
      <c r="T71" s="21">
        <f t="shared" si="1"/>
        <v>0.154</v>
      </c>
      <c r="U71" s="33" t="s">
        <v>166</v>
      </c>
      <c r="V71" s="33" t="s">
        <v>167</v>
      </c>
    </row>
    <row r="72" spans="1:22" ht="30">
      <c r="A72" s="5">
        <f t="shared" si="0"/>
        <v>60</v>
      </c>
      <c r="B72" s="16" t="s">
        <v>193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10" t="s">
        <v>60</v>
      </c>
      <c r="O72" s="8">
        <v>0</v>
      </c>
      <c r="P72" s="20" t="s">
        <v>189</v>
      </c>
      <c r="Q72" s="41">
        <v>0.28599999999999998</v>
      </c>
      <c r="R72" s="42" t="s">
        <v>32</v>
      </c>
      <c r="S72" s="44">
        <v>4</v>
      </c>
      <c r="T72" s="21">
        <f t="shared" si="1"/>
        <v>1.1439999999999999</v>
      </c>
      <c r="U72" s="33" t="s">
        <v>166</v>
      </c>
      <c r="V72" s="33" t="s">
        <v>167</v>
      </c>
    </row>
    <row r="73" spans="1:22">
      <c r="A73" s="5">
        <f t="shared" si="0"/>
        <v>61</v>
      </c>
      <c r="B73" s="16" t="s">
        <v>193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10" t="s">
        <v>60</v>
      </c>
      <c r="O73" s="8">
        <v>0</v>
      </c>
      <c r="P73" s="20" t="s">
        <v>190</v>
      </c>
      <c r="Q73" s="41">
        <v>3.3000000000000002E-2</v>
      </c>
      <c r="R73" s="42" t="s">
        <v>32</v>
      </c>
      <c r="S73" s="44">
        <v>2</v>
      </c>
      <c r="T73" s="21">
        <f t="shared" si="1"/>
        <v>6.6000000000000003E-2</v>
      </c>
      <c r="U73" s="33" t="s">
        <v>166</v>
      </c>
      <c r="V73" s="33" t="s">
        <v>167</v>
      </c>
    </row>
    <row r="74" spans="1:22">
      <c r="A74" s="5">
        <f t="shared" si="0"/>
        <v>62</v>
      </c>
      <c r="B74" s="16" t="s">
        <v>193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10" t="s">
        <v>60</v>
      </c>
      <c r="O74" s="8">
        <v>0</v>
      </c>
      <c r="P74" s="20" t="s">
        <v>191</v>
      </c>
      <c r="Q74" s="41">
        <v>2.8000000000000001E-2</v>
      </c>
      <c r="R74" s="42" t="s">
        <v>32</v>
      </c>
      <c r="S74" s="44">
        <v>1</v>
      </c>
      <c r="T74" s="21">
        <f t="shared" si="1"/>
        <v>2.8000000000000001E-2</v>
      </c>
      <c r="U74" s="33" t="s">
        <v>166</v>
      </c>
      <c r="V74" s="33" t="s">
        <v>167</v>
      </c>
    </row>
    <row r="75" spans="1:22">
      <c r="A75" s="5">
        <f t="shared" si="0"/>
        <v>63</v>
      </c>
      <c r="B75" s="16" t="s">
        <v>193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10" t="s">
        <v>60</v>
      </c>
      <c r="O75" s="8">
        <v>0</v>
      </c>
      <c r="P75" s="20" t="s">
        <v>192</v>
      </c>
      <c r="Q75" s="41">
        <v>7.6999999999999999E-2</v>
      </c>
      <c r="R75" s="42" t="s">
        <v>32</v>
      </c>
      <c r="S75" s="44">
        <v>1</v>
      </c>
      <c r="T75" s="21">
        <f t="shared" si="1"/>
        <v>7.6999999999999999E-2</v>
      </c>
      <c r="U75" s="33" t="s">
        <v>166</v>
      </c>
      <c r="V75" s="33" t="s">
        <v>167</v>
      </c>
    </row>
    <row r="76" spans="1:22" ht="30">
      <c r="A76" s="5">
        <f t="shared" si="0"/>
        <v>64</v>
      </c>
      <c r="B76" s="16" t="s">
        <v>193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10" t="s">
        <v>60</v>
      </c>
      <c r="O76" s="8">
        <v>0</v>
      </c>
      <c r="P76" s="20" t="s">
        <v>176</v>
      </c>
      <c r="Q76" s="41">
        <v>5.5E-2</v>
      </c>
      <c r="R76" s="42" t="s">
        <v>32</v>
      </c>
      <c r="S76" s="44">
        <v>1</v>
      </c>
      <c r="T76" s="21">
        <f t="shared" si="1"/>
        <v>5.5E-2</v>
      </c>
      <c r="U76" s="33" t="s">
        <v>166</v>
      </c>
      <c r="V76" s="33" t="s">
        <v>167</v>
      </c>
    </row>
    <row r="77" spans="1:22">
      <c r="A77" s="5">
        <f t="shared" si="0"/>
        <v>65</v>
      </c>
      <c r="B77" s="16" t="s">
        <v>193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10" t="s">
        <v>60</v>
      </c>
      <c r="O77" s="8">
        <v>0</v>
      </c>
      <c r="P77" s="20" t="s">
        <v>200</v>
      </c>
      <c r="Q77" s="41">
        <v>1.8480000000000001</v>
      </c>
      <c r="R77" s="42" t="s">
        <v>32</v>
      </c>
      <c r="S77" s="44">
        <v>1</v>
      </c>
      <c r="T77" s="21">
        <f t="shared" si="1"/>
        <v>1.8480000000000001</v>
      </c>
      <c r="U77" s="33" t="s">
        <v>166</v>
      </c>
      <c r="V77" s="33" t="s">
        <v>201</v>
      </c>
    </row>
    <row r="78" spans="1:22">
      <c r="A78" s="5">
        <f t="shared" si="0"/>
        <v>66</v>
      </c>
      <c r="B78" s="16" t="s">
        <v>193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10" t="s">
        <v>60</v>
      </c>
      <c r="O78" s="8">
        <v>0</v>
      </c>
      <c r="P78" s="20" t="s">
        <v>202</v>
      </c>
      <c r="Q78" s="41">
        <v>0.308</v>
      </c>
      <c r="R78" s="42" t="s">
        <v>32</v>
      </c>
      <c r="S78" s="44">
        <v>1</v>
      </c>
      <c r="T78" s="21">
        <f t="shared" si="1"/>
        <v>0.308</v>
      </c>
      <c r="U78" s="33" t="s">
        <v>166</v>
      </c>
      <c r="V78" s="33" t="s">
        <v>201</v>
      </c>
    </row>
    <row r="79" spans="1:22" ht="30">
      <c r="A79" s="5">
        <f t="shared" si="0"/>
        <v>67</v>
      </c>
      <c r="B79" s="16" t="s">
        <v>193</v>
      </c>
      <c r="C79" s="22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10" t="s">
        <v>60</v>
      </c>
      <c r="O79" s="8">
        <v>0</v>
      </c>
      <c r="P79" s="20" t="s">
        <v>203</v>
      </c>
      <c r="Q79" s="41">
        <v>0.23100000000000001</v>
      </c>
      <c r="R79" s="42" t="s">
        <v>32</v>
      </c>
      <c r="S79" s="44">
        <v>1</v>
      </c>
      <c r="T79" s="21">
        <f t="shared" si="1"/>
        <v>0.23100000000000001</v>
      </c>
      <c r="U79" s="33" t="s">
        <v>166</v>
      </c>
      <c r="V79" s="33" t="s">
        <v>201</v>
      </c>
    </row>
    <row r="80" spans="1:22" ht="30">
      <c r="A80" s="5">
        <f t="shared" ref="A80:A130" si="2">1+A79</f>
        <v>68</v>
      </c>
      <c r="B80" s="16" t="s">
        <v>193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10" t="s">
        <v>60</v>
      </c>
      <c r="O80" s="8">
        <v>0</v>
      </c>
      <c r="P80" s="20" t="s">
        <v>204</v>
      </c>
      <c r="Q80" s="41">
        <v>0.121</v>
      </c>
      <c r="R80" s="42" t="s">
        <v>32</v>
      </c>
      <c r="S80" s="44">
        <v>1</v>
      </c>
      <c r="T80" s="21">
        <f t="shared" si="1"/>
        <v>0.121</v>
      </c>
      <c r="U80" s="33" t="s">
        <v>166</v>
      </c>
      <c r="V80" s="33" t="s">
        <v>201</v>
      </c>
    </row>
    <row r="81" spans="1:22">
      <c r="A81" s="5">
        <f t="shared" si="2"/>
        <v>69</v>
      </c>
      <c r="B81" s="16" t="s">
        <v>193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10" t="s">
        <v>60</v>
      </c>
      <c r="O81" s="8">
        <v>0</v>
      </c>
      <c r="P81" s="20" t="s">
        <v>205</v>
      </c>
      <c r="Q81" s="41">
        <v>1.43</v>
      </c>
      <c r="R81" s="42" t="s">
        <v>32</v>
      </c>
      <c r="S81" s="44">
        <v>1</v>
      </c>
      <c r="T81" s="21">
        <f t="shared" si="1"/>
        <v>1.43</v>
      </c>
      <c r="U81" s="33" t="s">
        <v>166</v>
      </c>
      <c r="V81" s="33" t="s">
        <v>201</v>
      </c>
    </row>
    <row r="82" spans="1:22">
      <c r="A82" s="5">
        <f t="shared" si="2"/>
        <v>70</v>
      </c>
      <c r="B82" s="16" t="s">
        <v>193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10" t="s">
        <v>60</v>
      </c>
      <c r="O82" s="8">
        <v>0</v>
      </c>
      <c r="P82" s="20" t="s">
        <v>206</v>
      </c>
      <c r="Q82" s="41">
        <v>2.5190000000000001</v>
      </c>
      <c r="R82" s="42" t="s">
        <v>32</v>
      </c>
      <c r="S82" s="44">
        <v>1</v>
      </c>
      <c r="T82" s="21">
        <f t="shared" si="1"/>
        <v>2.5190000000000001</v>
      </c>
      <c r="U82" s="33" t="s">
        <v>166</v>
      </c>
      <c r="V82" s="33" t="s">
        <v>201</v>
      </c>
    </row>
    <row r="83" spans="1:22">
      <c r="A83" s="5">
        <f t="shared" si="2"/>
        <v>71</v>
      </c>
      <c r="B83" s="16" t="s">
        <v>193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10" t="s">
        <v>60</v>
      </c>
      <c r="O83" s="8">
        <v>0</v>
      </c>
      <c r="P83" s="20" t="s">
        <v>207</v>
      </c>
      <c r="Q83" s="41">
        <v>0.24199999999999999</v>
      </c>
      <c r="R83" s="42" t="s">
        <v>32</v>
      </c>
      <c r="S83" s="44">
        <v>1</v>
      </c>
      <c r="T83" s="21">
        <f t="shared" si="1"/>
        <v>0.24199999999999999</v>
      </c>
      <c r="U83" s="33" t="s">
        <v>166</v>
      </c>
      <c r="V83" s="33" t="s">
        <v>201</v>
      </c>
    </row>
    <row r="84" spans="1:22">
      <c r="A84" s="5">
        <f t="shared" si="2"/>
        <v>72</v>
      </c>
      <c r="B84" s="16" t="s">
        <v>193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10" t="s">
        <v>60</v>
      </c>
      <c r="O84" s="8">
        <v>0</v>
      </c>
      <c r="P84" s="20" t="s">
        <v>208</v>
      </c>
      <c r="Q84" s="41">
        <v>0.16500000000000001</v>
      </c>
      <c r="R84" s="42" t="s">
        <v>32</v>
      </c>
      <c r="S84" s="44">
        <v>1</v>
      </c>
      <c r="T84" s="21">
        <f t="shared" si="1"/>
        <v>0.16500000000000001</v>
      </c>
      <c r="U84" s="33" t="s">
        <v>166</v>
      </c>
      <c r="V84" s="33" t="s">
        <v>201</v>
      </c>
    </row>
    <row r="85" spans="1:22">
      <c r="A85" s="5">
        <f t="shared" si="2"/>
        <v>73</v>
      </c>
      <c r="B85" s="16" t="s">
        <v>193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10" t="s">
        <v>60</v>
      </c>
      <c r="O85" s="8">
        <v>0</v>
      </c>
      <c r="P85" s="20" t="s">
        <v>209</v>
      </c>
      <c r="Q85" s="41">
        <v>0.24199999999999999</v>
      </c>
      <c r="R85" s="42" t="s">
        <v>32</v>
      </c>
      <c r="S85" s="44">
        <v>1</v>
      </c>
      <c r="T85" s="21">
        <f t="shared" si="1"/>
        <v>0.24199999999999999</v>
      </c>
      <c r="U85" s="33" t="s">
        <v>166</v>
      </c>
      <c r="V85" s="33" t="s">
        <v>201</v>
      </c>
    </row>
    <row r="86" spans="1:22">
      <c r="A86" s="5">
        <f t="shared" si="2"/>
        <v>74</v>
      </c>
      <c r="B86" s="16" t="s">
        <v>193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10" t="s">
        <v>60</v>
      </c>
      <c r="O86" s="8">
        <v>0</v>
      </c>
      <c r="P86" s="20" t="s">
        <v>210</v>
      </c>
      <c r="Q86" s="41">
        <v>0.154</v>
      </c>
      <c r="R86" s="42" t="s">
        <v>32</v>
      </c>
      <c r="S86" s="44">
        <v>1</v>
      </c>
      <c r="T86" s="21">
        <f t="shared" si="1"/>
        <v>0.154</v>
      </c>
      <c r="U86" s="33" t="s">
        <v>166</v>
      </c>
      <c r="V86" s="33" t="s">
        <v>201</v>
      </c>
    </row>
    <row r="87" spans="1:22" ht="31.5" customHeight="1">
      <c r="A87" s="5">
        <f t="shared" si="2"/>
        <v>75</v>
      </c>
      <c r="B87" s="16" t="s">
        <v>193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10" t="s">
        <v>60</v>
      </c>
      <c r="O87" s="8">
        <v>0</v>
      </c>
      <c r="P87" s="20" t="s">
        <v>211</v>
      </c>
      <c r="Q87" s="41">
        <v>0.22</v>
      </c>
      <c r="R87" s="42" t="s">
        <v>32</v>
      </c>
      <c r="S87" s="44">
        <v>1</v>
      </c>
      <c r="T87" s="21">
        <f t="shared" si="1"/>
        <v>0.22</v>
      </c>
      <c r="U87" s="33" t="s">
        <v>166</v>
      </c>
      <c r="V87" s="33" t="s">
        <v>201</v>
      </c>
    </row>
    <row r="88" spans="1:22" ht="15.75" customHeight="1">
      <c r="A88" s="5">
        <f t="shared" si="2"/>
        <v>76</v>
      </c>
      <c r="B88" s="38">
        <v>43553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10" t="s">
        <v>60</v>
      </c>
      <c r="O88" s="8">
        <v>0</v>
      </c>
      <c r="P88" s="40" t="s">
        <v>212</v>
      </c>
      <c r="Q88" s="28">
        <v>13.734999999999999</v>
      </c>
      <c r="R88" s="5" t="s">
        <v>32</v>
      </c>
      <c r="S88" s="19">
        <v>1</v>
      </c>
      <c r="T88" s="18">
        <f t="shared" si="1"/>
        <v>13.734999999999999</v>
      </c>
      <c r="U88" s="11" t="s">
        <v>215</v>
      </c>
      <c r="V88" s="11" t="s">
        <v>216</v>
      </c>
    </row>
    <row r="89" spans="1:22">
      <c r="A89" s="5">
        <f t="shared" si="2"/>
        <v>77</v>
      </c>
      <c r="B89" s="38">
        <v>43553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10" t="s">
        <v>60</v>
      </c>
      <c r="O89" s="8">
        <v>0</v>
      </c>
      <c r="P89" s="40" t="s">
        <v>213</v>
      </c>
      <c r="Q89" s="28">
        <v>0.20699999999999999</v>
      </c>
      <c r="R89" s="5" t="s">
        <v>32</v>
      </c>
      <c r="S89" s="19">
        <v>1</v>
      </c>
      <c r="T89" s="18">
        <f t="shared" si="1"/>
        <v>0.20699999999999999</v>
      </c>
      <c r="U89" s="11" t="s">
        <v>215</v>
      </c>
      <c r="V89" s="11" t="s">
        <v>216</v>
      </c>
    </row>
    <row r="90" spans="1:22">
      <c r="A90" s="5">
        <f t="shared" si="2"/>
        <v>78</v>
      </c>
      <c r="B90" s="38">
        <v>43553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10" t="s">
        <v>60</v>
      </c>
      <c r="O90" s="8">
        <v>0</v>
      </c>
      <c r="P90" s="40" t="s">
        <v>214</v>
      </c>
      <c r="Q90" s="28">
        <v>0.51300000000000001</v>
      </c>
      <c r="R90" s="5" t="s">
        <v>32</v>
      </c>
      <c r="S90" s="19">
        <v>1</v>
      </c>
      <c r="T90" s="18">
        <f t="shared" si="1"/>
        <v>0.51300000000000001</v>
      </c>
      <c r="U90" s="11" t="s">
        <v>215</v>
      </c>
      <c r="V90" s="11" t="s">
        <v>216</v>
      </c>
    </row>
    <row r="91" spans="1:22" ht="30">
      <c r="A91" s="5">
        <f t="shared" si="2"/>
        <v>79</v>
      </c>
      <c r="B91" s="38">
        <v>43551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10" t="s">
        <v>60</v>
      </c>
      <c r="O91" s="8">
        <v>0</v>
      </c>
      <c r="P91" s="20" t="s">
        <v>55</v>
      </c>
      <c r="Q91" s="28">
        <v>4.4200000000000003E-2</v>
      </c>
      <c r="R91" s="5" t="s">
        <v>34</v>
      </c>
      <c r="S91" s="19">
        <v>20</v>
      </c>
      <c r="T91" s="18">
        <f t="shared" si="1"/>
        <v>0.88400000000000012</v>
      </c>
      <c r="U91" s="6" t="s">
        <v>221</v>
      </c>
      <c r="V91" s="11" t="s">
        <v>222</v>
      </c>
    </row>
    <row r="92" spans="1:22">
      <c r="A92" s="5">
        <f t="shared" si="2"/>
        <v>80</v>
      </c>
      <c r="B92" s="38">
        <v>43529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10" t="s">
        <v>60</v>
      </c>
      <c r="O92" s="8">
        <v>0</v>
      </c>
      <c r="P92" s="20" t="s">
        <v>225</v>
      </c>
      <c r="Q92" s="28">
        <v>1.99</v>
      </c>
      <c r="R92" s="5" t="s">
        <v>32</v>
      </c>
      <c r="S92" s="19">
        <v>1</v>
      </c>
      <c r="T92" s="18">
        <f t="shared" si="1"/>
        <v>1.99</v>
      </c>
      <c r="U92" s="11" t="s">
        <v>226</v>
      </c>
      <c r="V92" s="11" t="s">
        <v>227</v>
      </c>
    </row>
    <row r="93" spans="1:22" ht="45">
      <c r="A93" s="5">
        <f t="shared" si="2"/>
        <v>81</v>
      </c>
      <c r="B93" s="38">
        <v>43531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10" t="s">
        <v>60</v>
      </c>
      <c r="O93" s="8">
        <v>0</v>
      </c>
      <c r="P93" s="20" t="s">
        <v>230</v>
      </c>
      <c r="Q93" s="28">
        <v>3</v>
      </c>
      <c r="R93" s="5" t="s">
        <v>32</v>
      </c>
      <c r="S93" s="19">
        <v>1</v>
      </c>
      <c r="T93" s="18">
        <f t="shared" si="1"/>
        <v>3</v>
      </c>
      <c r="U93" s="11" t="s">
        <v>231</v>
      </c>
      <c r="V93" s="11" t="s">
        <v>232</v>
      </c>
    </row>
    <row r="94" spans="1:22">
      <c r="A94" s="5">
        <f t="shared" si="2"/>
        <v>82</v>
      </c>
      <c r="B94" s="38">
        <v>43527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10" t="s">
        <v>60</v>
      </c>
      <c r="O94" s="8">
        <v>0</v>
      </c>
      <c r="P94" s="40" t="s">
        <v>236</v>
      </c>
      <c r="Q94" s="28">
        <v>70.37</v>
      </c>
      <c r="R94" s="5" t="s">
        <v>32</v>
      </c>
      <c r="S94" s="19">
        <v>1</v>
      </c>
      <c r="T94" s="18">
        <f t="shared" si="1"/>
        <v>70.37</v>
      </c>
      <c r="U94" s="11" t="s">
        <v>238</v>
      </c>
      <c r="V94" s="11" t="s">
        <v>239</v>
      </c>
    </row>
    <row r="95" spans="1:22">
      <c r="A95" s="5">
        <f t="shared" si="2"/>
        <v>83</v>
      </c>
      <c r="B95" s="38">
        <v>43527</v>
      </c>
      <c r="C95" s="22">
        <v>0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10" t="s">
        <v>60</v>
      </c>
      <c r="O95" s="8">
        <v>0</v>
      </c>
      <c r="P95" s="40" t="s">
        <v>237</v>
      </c>
      <c r="Q95" s="28">
        <v>1.69</v>
      </c>
      <c r="R95" s="5" t="s">
        <v>32</v>
      </c>
      <c r="S95" s="19">
        <v>1</v>
      </c>
      <c r="T95" s="18">
        <f t="shared" si="1"/>
        <v>1.69</v>
      </c>
      <c r="U95" s="11" t="s">
        <v>238</v>
      </c>
      <c r="V95" s="11" t="s">
        <v>239</v>
      </c>
    </row>
    <row r="96" spans="1:22">
      <c r="A96" s="5">
        <f t="shared" si="2"/>
        <v>84</v>
      </c>
      <c r="B96" s="38">
        <v>43536</v>
      </c>
      <c r="C96" s="22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10" t="s">
        <v>60</v>
      </c>
      <c r="O96" s="8">
        <v>0</v>
      </c>
      <c r="P96" s="40" t="s">
        <v>240</v>
      </c>
      <c r="Q96" s="28">
        <v>0.26</v>
      </c>
      <c r="R96" s="5" t="s">
        <v>32</v>
      </c>
      <c r="S96" s="19">
        <v>2</v>
      </c>
      <c r="T96" s="18">
        <f t="shared" si="1"/>
        <v>0.52</v>
      </c>
      <c r="U96" s="11" t="s">
        <v>244</v>
      </c>
      <c r="V96" s="11" t="s">
        <v>245</v>
      </c>
    </row>
    <row r="97" spans="1:22">
      <c r="A97" s="5">
        <f t="shared" si="2"/>
        <v>85</v>
      </c>
      <c r="B97" s="38">
        <v>43536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10" t="s">
        <v>60</v>
      </c>
      <c r="O97" s="8">
        <v>0</v>
      </c>
      <c r="P97" s="40" t="s">
        <v>241</v>
      </c>
      <c r="Q97" s="28">
        <v>0.19</v>
      </c>
      <c r="R97" s="5" t="s">
        <v>32</v>
      </c>
      <c r="S97" s="19">
        <v>2</v>
      </c>
      <c r="T97" s="18">
        <f t="shared" si="1"/>
        <v>0.38</v>
      </c>
      <c r="U97" s="11" t="s">
        <v>244</v>
      </c>
      <c r="V97" s="11" t="s">
        <v>245</v>
      </c>
    </row>
    <row r="98" spans="1:22">
      <c r="A98" s="5">
        <f t="shared" si="2"/>
        <v>86</v>
      </c>
      <c r="B98" s="38">
        <v>43536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10" t="s">
        <v>60</v>
      </c>
      <c r="O98" s="8">
        <v>0</v>
      </c>
      <c r="P98" s="40" t="s">
        <v>242</v>
      </c>
      <c r="Q98" s="28">
        <v>0.24</v>
      </c>
      <c r="R98" s="5" t="s">
        <v>32</v>
      </c>
      <c r="S98" s="19">
        <v>3</v>
      </c>
      <c r="T98" s="18">
        <f t="shared" si="1"/>
        <v>0.72</v>
      </c>
      <c r="U98" s="11" t="s">
        <v>244</v>
      </c>
      <c r="V98" s="11" t="s">
        <v>245</v>
      </c>
    </row>
    <row r="99" spans="1:22" ht="16.5" customHeight="1">
      <c r="A99" s="5">
        <f t="shared" si="2"/>
        <v>87</v>
      </c>
      <c r="B99" s="38">
        <v>43536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10" t="s">
        <v>60</v>
      </c>
      <c r="O99" s="8">
        <v>0</v>
      </c>
      <c r="P99" s="40" t="s">
        <v>243</v>
      </c>
      <c r="Q99" s="28">
        <v>0.16</v>
      </c>
      <c r="R99" s="5" t="s">
        <v>32</v>
      </c>
      <c r="S99" s="19">
        <v>2</v>
      </c>
      <c r="T99" s="18">
        <f t="shared" si="1"/>
        <v>0.32</v>
      </c>
      <c r="U99" s="11" t="s">
        <v>244</v>
      </c>
      <c r="V99" s="11" t="s">
        <v>245</v>
      </c>
    </row>
    <row r="100" spans="1:22">
      <c r="A100" s="5">
        <f t="shared" si="2"/>
        <v>88</v>
      </c>
      <c r="B100" s="38">
        <v>43530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10" t="s">
        <v>60</v>
      </c>
      <c r="O100" s="8">
        <v>0</v>
      </c>
      <c r="P100" s="20" t="s">
        <v>246</v>
      </c>
      <c r="Q100" s="28">
        <v>0.28000000000000003</v>
      </c>
      <c r="R100" s="5" t="s">
        <v>32</v>
      </c>
      <c r="S100" s="19">
        <v>1</v>
      </c>
      <c r="T100" s="18">
        <f t="shared" si="1"/>
        <v>0.28000000000000003</v>
      </c>
      <c r="U100" s="11" t="s">
        <v>248</v>
      </c>
      <c r="V100" s="11" t="s">
        <v>249</v>
      </c>
    </row>
    <row r="101" spans="1:22">
      <c r="A101" s="5">
        <f t="shared" si="2"/>
        <v>89</v>
      </c>
      <c r="B101" s="38">
        <v>43530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10" t="s">
        <v>60</v>
      </c>
      <c r="O101" s="8">
        <v>0</v>
      </c>
      <c r="P101" s="20" t="s">
        <v>247</v>
      </c>
      <c r="Q101" s="28">
        <v>0.22</v>
      </c>
      <c r="R101" s="5" t="s">
        <v>156</v>
      </c>
      <c r="S101" s="19">
        <v>1</v>
      </c>
      <c r="T101" s="18">
        <f t="shared" si="1"/>
        <v>0.22</v>
      </c>
      <c r="U101" s="11" t="s">
        <v>248</v>
      </c>
      <c r="V101" s="11" t="s">
        <v>250</v>
      </c>
    </row>
    <row r="102" spans="1:22" ht="30">
      <c r="A102" s="5">
        <f t="shared" si="2"/>
        <v>90</v>
      </c>
      <c r="B102" s="38">
        <v>43542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10" t="s">
        <v>60</v>
      </c>
      <c r="O102" s="8">
        <v>0</v>
      </c>
      <c r="P102" s="20" t="s">
        <v>251</v>
      </c>
      <c r="Q102" s="28">
        <v>2.5</v>
      </c>
      <c r="R102" s="5" t="s">
        <v>32</v>
      </c>
      <c r="S102" s="19">
        <v>2</v>
      </c>
      <c r="T102" s="18">
        <f t="shared" si="1"/>
        <v>5</v>
      </c>
      <c r="U102" s="11" t="s">
        <v>231</v>
      </c>
      <c r="V102" s="11" t="s">
        <v>253</v>
      </c>
    </row>
    <row r="103" spans="1:22" ht="30">
      <c r="A103" s="5">
        <f t="shared" si="2"/>
        <v>91</v>
      </c>
      <c r="B103" s="38">
        <v>43542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10" t="s">
        <v>60</v>
      </c>
      <c r="O103" s="8">
        <v>0</v>
      </c>
      <c r="P103" s="20" t="s">
        <v>252</v>
      </c>
      <c r="Q103" s="28">
        <v>1.4</v>
      </c>
      <c r="R103" s="5" t="s">
        <v>156</v>
      </c>
      <c r="S103" s="19">
        <v>1</v>
      </c>
      <c r="T103" s="18">
        <f t="shared" si="1"/>
        <v>1.4</v>
      </c>
      <c r="U103" s="11" t="s">
        <v>231</v>
      </c>
      <c r="V103" s="11" t="s">
        <v>254</v>
      </c>
    </row>
    <row r="104" spans="1:22">
      <c r="A104" s="5">
        <f t="shared" si="2"/>
        <v>92</v>
      </c>
      <c r="B104" s="38">
        <v>43553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10" t="s">
        <v>60</v>
      </c>
      <c r="O104" s="8">
        <v>0</v>
      </c>
      <c r="P104" s="20" t="s">
        <v>255</v>
      </c>
      <c r="Q104" s="28">
        <v>5.26</v>
      </c>
      <c r="R104" s="5" t="s">
        <v>32</v>
      </c>
      <c r="S104" s="19">
        <v>1</v>
      </c>
      <c r="T104" s="18">
        <f t="shared" si="1"/>
        <v>5.26</v>
      </c>
      <c r="U104" s="11" t="s">
        <v>244</v>
      </c>
      <c r="V104" s="11" t="s">
        <v>256</v>
      </c>
    </row>
    <row r="105" spans="1:22">
      <c r="A105" s="5">
        <f t="shared" si="2"/>
        <v>93</v>
      </c>
      <c r="B105" s="38">
        <v>43552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10" t="s">
        <v>60</v>
      </c>
      <c r="O105" s="8">
        <v>0</v>
      </c>
      <c r="P105" s="20" t="s">
        <v>257</v>
      </c>
      <c r="Q105" s="28">
        <v>0.185</v>
      </c>
      <c r="R105" s="5" t="s">
        <v>32</v>
      </c>
      <c r="S105" s="19">
        <v>5</v>
      </c>
      <c r="T105" s="18">
        <f t="shared" si="1"/>
        <v>0.92500000000000004</v>
      </c>
      <c r="U105" s="11" t="s">
        <v>226</v>
      </c>
      <c r="V105" s="11" t="s">
        <v>258</v>
      </c>
    </row>
    <row r="106" spans="1:22">
      <c r="A106" s="5">
        <f t="shared" si="2"/>
        <v>94</v>
      </c>
      <c r="B106" s="38">
        <v>43542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10" t="s">
        <v>60</v>
      </c>
      <c r="O106" s="8">
        <v>0</v>
      </c>
      <c r="P106" s="20" t="s">
        <v>259</v>
      </c>
      <c r="Q106" s="28">
        <v>1.65</v>
      </c>
      <c r="R106" s="5" t="s">
        <v>32</v>
      </c>
      <c r="S106" s="19">
        <v>1</v>
      </c>
      <c r="T106" s="18">
        <f t="shared" si="1"/>
        <v>1.65</v>
      </c>
      <c r="U106" s="11" t="s">
        <v>261</v>
      </c>
      <c r="V106" s="11" t="s">
        <v>262</v>
      </c>
    </row>
    <row r="107" spans="1:22">
      <c r="A107" s="5">
        <f t="shared" si="2"/>
        <v>95</v>
      </c>
      <c r="B107" s="38">
        <v>43542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10" t="s">
        <v>60</v>
      </c>
      <c r="O107" s="8">
        <v>0</v>
      </c>
      <c r="P107" s="20" t="s">
        <v>175</v>
      </c>
      <c r="Q107" s="28">
        <v>0.02</v>
      </c>
      <c r="R107" s="5" t="s">
        <v>32</v>
      </c>
      <c r="S107" s="19">
        <v>2</v>
      </c>
      <c r="T107" s="18">
        <f t="shared" si="1"/>
        <v>0.04</v>
      </c>
      <c r="U107" s="11" t="s">
        <v>261</v>
      </c>
      <c r="V107" s="11" t="s">
        <v>262</v>
      </c>
    </row>
    <row r="108" spans="1:22">
      <c r="A108" s="5">
        <f t="shared" si="2"/>
        <v>96</v>
      </c>
      <c r="B108" s="38">
        <v>43542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10" t="s">
        <v>60</v>
      </c>
      <c r="O108" s="8">
        <v>0</v>
      </c>
      <c r="P108" s="6" t="s">
        <v>260</v>
      </c>
      <c r="Q108" s="28">
        <v>0.13</v>
      </c>
      <c r="R108" s="5" t="s">
        <v>34</v>
      </c>
      <c r="S108" s="19">
        <v>1</v>
      </c>
      <c r="T108" s="18">
        <f t="shared" si="1"/>
        <v>0.13</v>
      </c>
      <c r="U108" s="11" t="s">
        <v>261</v>
      </c>
      <c r="V108" s="11" t="s">
        <v>262</v>
      </c>
    </row>
    <row r="109" spans="1:22">
      <c r="A109" s="5">
        <f t="shared" si="2"/>
        <v>97</v>
      </c>
      <c r="B109" s="38">
        <v>43543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10" t="s">
        <v>60</v>
      </c>
      <c r="O109" s="8">
        <v>0</v>
      </c>
      <c r="P109" s="6" t="s">
        <v>265</v>
      </c>
      <c r="Q109" s="28">
        <v>0.49</v>
      </c>
      <c r="R109" s="5" t="s">
        <v>32</v>
      </c>
      <c r="S109" s="19">
        <v>4</v>
      </c>
      <c r="T109" s="18">
        <f t="shared" si="1"/>
        <v>1.96</v>
      </c>
      <c r="U109" s="11" t="s">
        <v>261</v>
      </c>
      <c r="V109" s="11" t="s">
        <v>264</v>
      </c>
    </row>
    <row r="110" spans="1:22">
      <c r="A110" s="5">
        <f t="shared" si="2"/>
        <v>98</v>
      </c>
      <c r="B110" s="38">
        <v>43543</v>
      </c>
      <c r="C110" s="22">
        <v>0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10" t="s">
        <v>60</v>
      </c>
      <c r="O110" s="8">
        <v>0</v>
      </c>
      <c r="P110" s="6" t="s">
        <v>263</v>
      </c>
      <c r="Q110" s="28">
        <v>7.0000000000000001E-3</v>
      </c>
      <c r="R110" s="5" t="s">
        <v>32</v>
      </c>
      <c r="S110" s="19">
        <v>8</v>
      </c>
      <c r="T110" s="18">
        <f t="shared" si="1"/>
        <v>5.6000000000000001E-2</v>
      </c>
      <c r="U110" s="11" t="s">
        <v>261</v>
      </c>
      <c r="V110" s="11" t="s">
        <v>264</v>
      </c>
    </row>
    <row r="111" spans="1:22">
      <c r="A111" s="5">
        <f t="shared" si="2"/>
        <v>99</v>
      </c>
      <c r="B111" s="38">
        <v>43543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10" t="s">
        <v>60</v>
      </c>
      <c r="O111" s="8">
        <v>0</v>
      </c>
      <c r="P111" s="6" t="s">
        <v>260</v>
      </c>
      <c r="Q111" s="28">
        <v>0.13</v>
      </c>
      <c r="R111" s="5" t="s">
        <v>34</v>
      </c>
      <c r="S111" s="19">
        <v>1</v>
      </c>
      <c r="T111" s="18">
        <f t="shared" si="1"/>
        <v>0.13</v>
      </c>
      <c r="U111" s="11" t="s">
        <v>261</v>
      </c>
      <c r="V111" s="11" t="s">
        <v>264</v>
      </c>
    </row>
    <row r="112" spans="1:22">
      <c r="A112" s="5">
        <f t="shared" si="2"/>
        <v>100</v>
      </c>
      <c r="B112" s="38">
        <v>43545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10" t="s">
        <v>60</v>
      </c>
      <c r="O112" s="8">
        <v>0</v>
      </c>
      <c r="P112" s="6" t="s">
        <v>266</v>
      </c>
      <c r="Q112" s="28">
        <v>0.6</v>
      </c>
      <c r="R112" s="5" t="s">
        <v>32</v>
      </c>
      <c r="S112" s="19">
        <v>4</v>
      </c>
      <c r="T112" s="18">
        <f t="shared" si="1"/>
        <v>2.4</v>
      </c>
      <c r="U112" s="11" t="s">
        <v>261</v>
      </c>
      <c r="V112" s="11" t="s">
        <v>267</v>
      </c>
    </row>
    <row r="113" spans="1:22">
      <c r="A113" s="5">
        <f t="shared" si="2"/>
        <v>101</v>
      </c>
      <c r="B113" s="38">
        <v>43549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10" t="s">
        <v>60</v>
      </c>
      <c r="O113" s="8">
        <v>0</v>
      </c>
      <c r="P113" s="6" t="s">
        <v>268</v>
      </c>
      <c r="Q113" s="28">
        <v>3.5000000000000003E-2</v>
      </c>
      <c r="R113" s="5" t="s">
        <v>32</v>
      </c>
      <c r="S113" s="19">
        <v>4</v>
      </c>
      <c r="T113" s="18">
        <f t="shared" si="1"/>
        <v>0.14000000000000001</v>
      </c>
      <c r="U113" s="11" t="s">
        <v>261</v>
      </c>
      <c r="V113" s="11" t="s">
        <v>269</v>
      </c>
    </row>
    <row r="114" spans="1:22">
      <c r="A114" s="5">
        <f t="shared" si="2"/>
        <v>102</v>
      </c>
      <c r="B114" s="38">
        <v>43549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10" t="s">
        <v>60</v>
      </c>
      <c r="O114" s="8">
        <v>0</v>
      </c>
      <c r="P114" s="6" t="s">
        <v>270</v>
      </c>
      <c r="Q114" s="28">
        <v>1.4999999999999999E-2</v>
      </c>
      <c r="R114" s="5" t="s">
        <v>32</v>
      </c>
      <c r="S114" s="19">
        <v>10</v>
      </c>
      <c r="T114" s="18">
        <f t="shared" si="1"/>
        <v>0.15</v>
      </c>
      <c r="U114" s="11" t="s">
        <v>261</v>
      </c>
      <c r="V114" s="11" t="s">
        <v>269</v>
      </c>
    </row>
    <row r="115" spans="1:22">
      <c r="A115" s="5">
        <f t="shared" si="2"/>
        <v>103</v>
      </c>
      <c r="B115" s="38">
        <v>43542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10" t="s">
        <v>60</v>
      </c>
      <c r="O115" s="8">
        <v>0</v>
      </c>
      <c r="P115" s="20" t="s">
        <v>271</v>
      </c>
      <c r="Q115" s="28">
        <v>9.9000000000000005E-2</v>
      </c>
      <c r="R115" s="5" t="s">
        <v>32</v>
      </c>
      <c r="S115" s="19">
        <v>1</v>
      </c>
      <c r="T115" s="18">
        <f t="shared" si="1"/>
        <v>9.9000000000000005E-2</v>
      </c>
      <c r="U115" s="11" t="s">
        <v>273</v>
      </c>
      <c r="V115" s="11" t="s">
        <v>274</v>
      </c>
    </row>
    <row r="116" spans="1:22">
      <c r="A116" s="5">
        <f t="shared" si="2"/>
        <v>104</v>
      </c>
      <c r="B116" s="38">
        <v>43542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10" t="s">
        <v>60</v>
      </c>
      <c r="O116" s="8">
        <v>0</v>
      </c>
      <c r="P116" s="20" t="s">
        <v>272</v>
      </c>
      <c r="Q116" s="28">
        <v>5.5E-2</v>
      </c>
      <c r="R116" s="5" t="s">
        <v>32</v>
      </c>
      <c r="S116" s="19">
        <v>1</v>
      </c>
      <c r="T116" s="18">
        <f t="shared" si="1"/>
        <v>5.5E-2</v>
      </c>
      <c r="U116" s="11" t="s">
        <v>273</v>
      </c>
      <c r="V116" s="11" t="s">
        <v>274</v>
      </c>
    </row>
    <row r="117" spans="1:22">
      <c r="A117" s="5">
        <f t="shared" si="2"/>
        <v>105</v>
      </c>
      <c r="B117" s="38">
        <v>43529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10" t="s">
        <v>60</v>
      </c>
      <c r="O117" s="8">
        <v>0</v>
      </c>
      <c r="P117" s="20" t="s">
        <v>275</v>
      </c>
      <c r="Q117" s="28">
        <v>3.5000000000000003E-2</v>
      </c>
      <c r="R117" s="5" t="s">
        <v>32</v>
      </c>
      <c r="S117" s="19">
        <v>4</v>
      </c>
      <c r="T117" s="18">
        <f t="shared" si="1"/>
        <v>0.14000000000000001</v>
      </c>
      <c r="U117" s="11" t="s">
        <v>276</v>
      </c>
      <c r="V117" s="11" t="s">
        <v>277</v>
      </c>
    </row>
    <row r="118" spans="1:22">
      <c r="A118" s="5">
        <f t="shared" si="2"/>
        <v>106</v>
      </c>
      <c r="B118" s="38">
        <v>43544</v>
      </c>
      <c r="C118" s="22"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10" t="s">
        <v>60</v>
      </c>
      <c r="O118" s="8">
        <v>0</v>
      </c>
      <c r="P118" s="20" t="s">
        <v>278</v>
      </c>
      <c r="Q118" s="28">
        <v>2.7</v>
      </c>
      <c r="R118" s="5" t="s">
        <v>32</v>
      </c>
      <c r="S118" s="19">
        <v>2</v>
      </c>
      <c r="T118" s="18">
        <f t="shared" si="1"/>
        <v>5.4</v>
      </c>
      <c r="U118" s="11" t="s">
        <v>279</v>
      </c>
      <c r="V118" s="11" t="s">
        <v>280</v>
      </c>
    </row>
    <row r="119" spans="1:22">
      <c r="A119" s="5">
        <f t="shared" si="2"/>
        <v>107</v>
      </c>
      <c r="B119" s="38">
        <v>43549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10" t="s">
        <v>60</v>
      </c>
      <c r="O119" s="8">
        <v>0</v>
      </c>
      <c r="P119" s="20" t="s">
        <v>281</v>
      </c>
      <c r="Q119" s="28">
        <v>0.42</v>
      </c>
      <c r="R119" s="5" t="s">
        <v>34</v>
      </c>
      <c r="S119" s="19">
        <v>5</v>
      </c>
      <c r="T119" s="18">
        <f t="shared" si="1"/>
        <v>2.1</v>
      </c>
      <c r="U119" s="11" t="s">
        <v>231</v>
      </c>
      <c r="V119" s="11" t="s">
        <v>283</v>
      </c>
    </row>
    <row r="120" spans="1:22">
      <c r="A120" s="5">
        <f t="shared" si="2"/>
        <v>108</v>
      </c>
      <c r="B120" s="38">
        <v>43549</v>
      </c>
      <c r="C120" s="22">
        <v>0</v>
      </c>
      <c r="D120" s="22">
        <v>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10" t="s">
        <v>60</v>
      </c>
      <c r="O120" s="8">
        <v>0</v>
      </c>
      <c r="P120" s="20" t="s">
        <v>282</v>
      </c>
      <c r="Q120" s="28">
        <v>0.4</v>
      </c>
      <c r="R120" s="5" t="s">
        <v>32</v>
      </c>
      <c r="S120" s="19">
        <v>1</v>
      </c>
      <c r="T120" s="18">
        <f t="shared" si="1"/>
        <v>0.4</v>
      </c>
      <c r="U120" s="11" t="s">
        <v>231</v>
      </c>
      <c r="V120" s="11" t="s">
        <v>283</v>
      </c>
    </row>
    <row r="121" spans="1:22">
      <c r="A121" s="5">
        <f t="shared" si="2"/>
        <v>109</v>
      </c>
      <c r="B121" s="38">
        <v>43553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10" t="s">
        <v>60</v>
      </c>
      <c r="O121" s="8">
        <v>0</v>
      </c>
      <c r="P121" s="20" t="s">
        <v>284</v>
      </c>
      <c r="Q121" s="28">
        <v>3.4</v>
      </c>
      <c r="R121" s="5" t="s">
        <v>32</v>
      </c>
      <c r="S121" s="19">
        <v>1</v>
      </c>
      <c r="T121" s="18">
        <f t="shared" si="1"/>
        <v>3.4</v>
      </c>
      <c r="U121" s="11" t="s">
        <v>244</v>
      </c>
      <c r="V121" s="11" t="s">
        <v>285</v>
      </c>
    </row>
    <row r="122" spans="1:22">
      <c r="A122" s="5">
        <f t="shared" si="2"/>
        <v>110</v>
      </c>
      <c r="B122" s="38">
        <v>43553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10" t="s">
        <v>60</v>
      </c>
      <c r="O122" s="8">
        <v>0</v>
      </c>
      <c r="P122" s="20" t="s">
        <v>286</v>
      </c>
      <c r="Q122" s="28">
        <v>0.13500000000000001</v>
      </c>
      <c r="R122" s="5" t="s">
        <v>32</v>
      </c>
      <c r="S122" s="19">
        <v>1</v>
      </c>
      <c r="T122" s="18">
        <f t="shared" si="1"/>
        <v>0.13500000000000001</v>
      </c>
      <c r="U122" s="11" t="s">
        <v>244</v>
      </c>
      <c r="V122" s="11" t="s">
        <v>285</v>
      </c>
    </row>
    <row r="123" spans="1:22">
      <c r="A123" s="5">
        <f t="shared" si="2"/>
        <v>111</v>
      </c>
      <c r="B123" s="38">
        <v>43553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10" t="s">
        <v>60</v>
      </c>
      <c r="O123" s="8">
        <v>0</v>
      </c>
      <c r="P123" s="20" t="s">
        <v>287</v>
      </c>
      <c r="Q123" s="28">
        <v>0.11</v>
      </c>
      <c r="R123" s="5" t="s">
        <v>288</v>
      </c>
      <c r="S123" s="19">
        <v>6</v>
      </c>
      <c r="T123" s="18">
        <f t="shared" si="1"/>
        <v>0.66</v>
      </c>
      <c r="U123" s="11" t="s">
        <v>244</v>
      </c>
      <c r="V123" s="11" t="s">
        <v>285</v>
      </c>
    </row>
    <row r="124" spans="1:22">
      <c r="A124" s="5">
        <f t="shared" si="2"/>
        <v>112</v>
      </c>
      <c r="B124" s="38">
        <v>43553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10" t="s">
        <v>60</v>
      </c>
      <c r="O124" s="8">
        <v>0</v>
      </c>
      <c r="P124" s="20" t="s">
        <v>289</v>
      </c>
      <c r="Q124" s="28">
        <v>6.5000000000000002E-2</v>
      </c>
      <c r="R124" s="5" t="s">
        <v>32</v>
      </c>
      <c r="S124" s="19">
        <v>1</v>
      </c>
      <c r="T124" s="18">
        <f t="shared" si="1"/>
        <v>6.5000000000000002E-2</v>
      </c>
      <c r="U124" s="11" t="s">
        <v>244</v>
      </c>
      <c r="V124" s="11" t="s">
        <v>285</v>
      </c>
    </row>
    <row r="125" spans="1:22">
      <c r="A125" s="5">
        <f t="shared" si="2"/>
        <v>113</v>
      </c>
      <c r="B125" s="38">
        <v>43539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10" t="s">
        <v>60</v>
      </c>
      <c r="O125" s="8">
        <v>0</v>
      </c>
      <c r="P125" s="20" t="s">
        <v>290</v>
      </c>
      <c r="Q125" s="28">
        <v>0.76</v>
      </c>
      <c r="R125" s="5" t="s">
        <v>32</v>
      </c>
      <c r="S125" s="19">
        <v>1</v>
      </c>
      <c r="T125" s="18">
        <f t="shared" si="1"/>
        <v>0.76</v>
      </c>
      <c r="U125" s="11" t="s">
        <v>244</v>
      </c>
      <c r="V125" s="11" t="s">
        <v>291</v>
      </c>
    </row>
    <row r="126" spans="1:22">
      <c r="A126" s="5">
        <f t="shared" si="2"/>
        <v>114</v>
      </c>
      <c r="B126" s="38">
        <v>43537</v>
      </c>
      <c r="C126" s="22">
        <v>0</v>
      </c>
      <c r="D126" s="22">
        <v>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10" t="s">
        <v>60</v>
      </c>
      <c r="O126" s="8">
        <v>0</v>
      </c>
      <c r="P126" s="20" t="s">
        <v>292</v>
      </c>
      <c r="Q126" s="28">
        <v>0.75</v>
      </c>
      <c r="R126" s="5" t="s">
        <v>32</v>
      </c>
      <c r="S126" s="19">
        <v>1</v>
      </c>
      <c r="T126" s="18">
        <f t="shared" si="1"/>
        <v>0.75</v>
      </c>
      <c r="U126" s="11" t="s">
        <v>293</v>
      </c>
      <c r="V126" s="11" t="s">
        <v>294</v>
      </c>
    </row>
    <row r="127" spans="1:22">
      <c r="A127" s="5">
        <f t="shared" si="2"/>
        <v>115</v>
      </c>
      <c r="B127" s="38">
        <v>43538</v>
      </c>
      <c r="C127" s="22">
        <v>0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10" t="s">
        <v>60</v>
      </c>
      <c r="O127" s="8">
        <v>0</v>
      </c>
      <c r="P127" s="20" t="s">
        <v>289</v>
      </c>
      <c r="Q127" s="28">
        <v>0.03</v>
      </c>
      <c r="R127" s="5" t="s">
        <v>32</v>
      </c>
      <c r="S127" s="19">
        <v>4</v>
      </c>
      <c r="T127" s="18">
        <f t="shared" si="1"/>
        <v>0.12</v>
      </c>
      <c r="U127" s="11" t="s">
        <v>295</v>
      </c>
      <c r="V127" s="11" t="s">
        <v>296</v>
      </c>
    </row>
    <row r="128" spans="1:22">
      <c r="A128" s="5">
        <f t="shared" si="2"/>
        <v>116</v>
      </c>
      <c r="B128" s="38">
        <v>43542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10" t="s">
        <v>60</v>
      </c>
      <c r="O128" s="8">
        <v>0</v>
      </c>
      <c r="P128" s="20" t="s">
        <v>297</v>
      </c>
      <c r="Q128" s="28">
        <v>0.18</v>
      </c>
      <c r="R128" s="5" t="s">
        <v>32</v>
      </c>
      <c r="S128" s="19">
        <v>4</v>
      </c>
      <c r="T128" s="18">
        <f t="shared" si="1"/>
        <v>0.72</v>
      </c>
      <c r="U128" s="11" t="s">
        <v>300</v>
      </c>
      <c r="V128" s="11" t="s">
        <v>301</v>
      </c>
    </row>
    <row r="129" spans="1:22">
      <c r="A129" s="5">
        <f t="shared" si="2"/>
        <v>117</v>
      </c>
      <c r="B129" s="38">
        <v>43542</v>
      </c>
      <c r="C129" s="22">
        <v>0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10" t="s">
        <v>60</v>
      </c>
      <c r="O129" s="8">
        <v>0</v>
      </c>
      <c r="P129" s="20" t="s">
        <v>298</v>
      </c>
      <c r="Q129" s="28">
        <v>0.18</v>
      </c>
      <c r="R129" s="5" t="s">
        <v>32</v>
      </c>
      <c r="S129" s="19">
        <v>3</v>
      </c>
      <c r="T129" s="18">
        <f t="shared" si="1"/>
        <v>0.54</v>
      </c>
      <c r="U129" s="11" t="s">
        <v>300</v>
      </c>
      <c r="V129" s="11" t="s">
        <v>301</v>
      </c>
    </row>
    <row r="130" spans="1:22">
      <c r="A130" s="5">
        <f t="shared" si="2"/>
        <v>118</v>
      </c>
      <c r="B130" s="38">
        <v>43542</v>
      </c>
      <c r="C130" s="22">
        <v>0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10" t="s">
        <v>60</v>
      </c>
      <c r="O130" s="8">
        <v>0</v>
      </c>
      <c r="P130" s="20" t="s">
        <v>299</v>
      </c>
      <c r="Q130" s="28">
        <v>0.2</v>
      </c>
      <c r="R130" s="5" t="s">
        <v>32</v>
      </c>
      <c r="S130" s="19">
        <v>1</v>
      </c>
      <c r="T130" s="18">
        <f t="shared" si="1"/>
        <v>0.2</v>
      </c>
      <c r="U130" s="11" t="s">
        <v>300</v>
      </c>
      <c r="V130" s="11" t="s">
        <v>301</v>
      </c>
    </row>
    <row r="131" spans="1:22">
      <c r="A131" s="48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1"/>
      <c r="O131" s="52"/>
      <c r="P131" s="53" t="s">
        <v>94</v>
      </c>
      <c r="Q131" s="54"/>
      <c r="R131" s="48"/>
      <c r="S131" s="55"/>
      <c r="T131" s="54"/>
      <c r="U131" s="52"/>
      <c r="V131" s="52"/>
    </row>
    <row r="132" spans="1:22" ht="75">
      <c r="A132" s="5">
        <v>119</v>
      </c>
      <c r="B132" s="38">
        <v>43544</v>
      </c>
      <c r="C132" s="22"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10" t="s">
        <v>60</v>
      </c>
      <c r="O132" s="8">
        <v>0</v>
      </c>
      <c r="P132" s="6" t="s">
        <v>116</v>
      </c>
      <c r="Q132" s="18">
        <v>98.798199999999994</v>
      </c>
      <c r="R132" s="5" t="s">
        <v>32</v>
      </c>
      <c r="S132" s="19">
        <v>1</v>
      </c>
      <c r="T132" s="30">
        <f>Q132*S132</f>
        <v>98.798199999999994</v>
      </c>
      <c r="U132" s="11" t="s">
        <v>89</v>
      </c>
      <c r="V132" s="11" t="s">
        <v>117</v>
      </c>
    </row>
    <row r="133" spans="1:22" ht="75">
      <c r="A133" s="5">
        <f>1+A132</f>
        <v>120</v>
      </c>
      <c r="B133" s="38">
        <v>43544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10" t="s">
        <v>60</v>
      </c>
      <c r="O133" s="8">
        <v>0</v>
      </c>
      <c r="P133" s="6" t="s">
        <v>118</v>
      </c>
      <c r="Q133" s="18">
        <v>95.560149999999993</v>
      </c>
      <c r="R133" s="5" t="s">
        <v>32</v>
      </c>
      <c r="S133" s="19">
        <v>1</v>
      </c>
      <c r="T133" s="30">
        <f>Q133*S133</f>
        <v>95.560149999999993</v>
      </c>
      <c r="U133" s="11" t="s">
        <v>89</v>
      </c>
      <c r="V133" s="11" t="s">
        <v>119</v>
      </c>
    </row>
    <row r="134" spans="1:22" ht="61.5" customHeight="1">
      <c r="A134" s="5">
        <f>1+A133</f>
        <v>121</v>
      </c>
      <c r="B134" s="38">
        <v>43544</v>
      </c>
      <c r="C134" s="22">
        <v>0</v>
      </c>
      <c r="D134" s="22">
        <v>0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10" t="s">
        <v>60</v>
      </c>
      <c r="O134" s="8">
        <v>0</v>
      </c>
      <c r="P134" s="6" t="s">
        <v>120</v>
      </c>
      <c r="Q134" s="18">
        <v>98.244010000000003</v>
      </c>
      <c r="R134" s="5" t="s">
        <v>32</v>
      </c>
      <c r="S134" s="19">
        <v>1</v>
      </c>
      <c r="T134" s="30">
        <f>Q134*S134</f>
        <v>98.244010000000003</v>
      </c>
      <c r="U134" s="11" t="s">
        <v>89</v>
      </c>
      <c r="V134" s="11" t="s">
        <v>121</v>
      </c>
    </row>
    <row r="135" spans="1:22" ht="18" customHeight="1">
      <c r="A135" s="48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2"/>
      <c r="O135" s="52"/>
      <c r="P135" s="56" t="s">
        <v>37</v>
      </c>
      <c r="Q135" s="57"/>
      <c r="R135" s="48"/>
      <c r="S135" s="55"/>
      <c r="T135" s="58"/>
      <c r="U135" s="52"/>
      <c r="V135" s="52"/>
    </row>
    <row r="136" spans="1:22">
      <c r="A136" s="48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2"/>
      <c r="O136" s="52"/>
      <c r="P136" s="56" t="s">
        <v>90</v>
      </c>
      <c r="Q136" s="57"/>
      <c r="R136" s="48"/>
      <c r="S136" s="55"/>
      <c r="T136" s="58"/>
      <c r="U136" s="52"/>
      <c r="V136" s="52"/>
    </row>
    <row r="137" spans="1:22" ht="30">
      <c r="A137" s="5">
        <v>122</v>
      </c>
      <c r="B137" s="38">
        <v>43538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10" t="s">
        <v>60</v>
      </c>
      <c r="O137" s="8">
        <v>0</v>
      </c>
      <c r="P137" s="32" t="s">
        <v>197</v>
      </c>
      <c r="Q137" s="18">
        <v>5.6306900000000004</v>
      </c>
      <c r="R137" s="5" t="s">
        <v>32</v>
      </c>
      <c r="S137" s="19">
        <v>1</v>
      </c>
      <c r="T137" s="31">
        <v>5.6306900000000004</v>
      </c>
      <c r="U137" s="11" t="s">
        <v>198</v>
      </c>
      <c r="V137" s="11" t="s">
        <v>199</v>
      </c>
    </row>
    <row r="138" spans="1:22">
      <c r="A138" s="48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2"/>
      <c r="O138" s="51"/>
      <c r="P138" s="56" t="s">
        <v>38</v>
      </c>
      <c r="Q138" s="59"/>
      <c r="R138" s="48"/>
      <c r="S138" s="55"/>
      <c r="T138" s="57"/>
      <c r="U138" s="52"/>
      <c r="V138" s="52"/>
    </row>
    <row r="139" spans="1:22" ht="28.5" customHeight="1">
      <c r="A139" s="48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2"/>
      <c r="O139" s="52"/>
      <c r="P139" s="56" t="s">
        <v>39</v>
      </c>
      <c r="Q139" s="59"/>
      <c r="R139" s="48"/>
      <c r="S139" s="55"/>
      <c r="T139" s="57"/>
      <c r="U139" s="52"/>
      <c r="V139" s="52"/>
    </row>
    <row r="140" spans="1:22">
      <c r="A140" s="48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2"/>
      <c r="O140" s="52"/>
      <c r="P140" s="56" t="s">
        <v>40</v>
      </c>
      <c r="Q140" s="59"/>
      <c r="R140" s="48"/>
      <c r="S140" s="55"/>
      <c r="T140" s="57"/>
      <c r="U140" s="52"/>
      <c r="V140" s="52"/>
    </row>
    <row r="141" spans="1:22" ht="30">
      <c r="A141" s="48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2"/>
      <c r="O141" s="52"/>
      <c r="P141" s="56" t="s">
        <v>35</v>
      </c>
      <c r="Q141" s="54"/>
      <c r="R141" s="48"/>
      <c r="S141" s="55"/>
      <c r="T141" s="57"/>
      <c r="U141" s="52"/>
      <c r="V141" s="52"/>
    </row>
    <row r="142" spans="1:22" ht="30">
      <c r="A142" s="48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2"/>
      <c r="O142" s="52"/>
      <c r="P142" s="53" t="s">
        <v>33</v>
      </c>
      <c r="Q142" s="54"/>
      <c r="R142" s="48"/>
      <c r="S142" s="55"/>
      <c r="T142" s="57"/>
      <c r="U142" s="52"/>
      <c r="V142" s="52"/>
    </row>
    <row r="143" spans="1:22" ht="30">
      <c r="A143" s="5">
        <v>123</v>
      </c>
      <c r="B143" s="38">
        <v>43555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10" t="s">
        <v>60</v>
      </c>
      <c r="O143" s="8">
        <v>0</v>
      </c>
      <c r="P143" s="6" t="s">
        <v>66</v>
      </c>
      <c r="Q143" s="18">
        <v>4.0000000000000001E-3</v>
      </c>
      <c r="R143" s="5" t="s">
        <v>32</v>
      </c>
      <c r="S143" s="9">
        <f>315+60</f>
        <v>375</v>
      </c>
      <c r="T143" s="21">
        <f>12.6+2.4</f>
        <v>15</v>
      </c>
      <c r="U143" s="11" t="s">
        <v>67</v>
      </c>
      <c r="V143" s="11" t="s">
        <v>68</v>
      </c>
    </row>
    <row r="144" spans="1:22" ht="30">
      <c r="A144" s="5">
        <f>1+A143</f>
        <v>124</v>
      </c>
      <c r="B144" s="38">
        <v>43555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10" t="s">
        <v>60</v>
      </c>
      <c r="O144" s="8">
        <v>0</v>
      </c>
      <c r="P144" s="6" t="s">
        <v>66</v>
      </c>
      <c r="Q144" s="18">
        <v>3.7999999999999999E-2</v>
      </c>
      <c r="R144" s="5" t="s">
        <v>32</v>
      </c>
      <c r="S144" s="9">
        <v>150</v>
      </c>
      <c r="T144" s="21">
        <v>5.7</v>
      </c>
      <c r="U144" s="33" t="s">
        <v>69</v>
      </c>
      <c r="V144" s="11" t="s">
        <v>70</v>
      </c>
    </row>
    <row r="145" spans="1:22" ht="30">
      <c r="A145" s="5">
        <f t="shared" ref="A145:A174" si="3">1+A144</f>
        <v>125</v>
      </c>
      <c r="B145" s="38">
        <v>43555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10" t="s">
        <v>60</v>
      </c>
      <c r="O145" s="8">
        <v>0</v>
      </c>
      <c r="P145" s="6" t="s">
        <v>71</v>
      </c>
      <c r="Q145" s="18">
        <v>3.022E-2</v>
      </c>
      <c r="R145" s="5" t="s">
        <v>34</v>
      </c>
      <c r="S145" s="9">
        <v>47</v>
      </c>
      <c r="T145" s="21">
        <v>1.4203399999999999</v>
      </c>
      <c r="U145" s="20" t="s">
        <v>50</v>
      </c>
      <c r="V145" s="11" t="s">
        <v>51</v>
      </c>
    </row>
    <row r="146" spans="1:22" ht="45">
      <c r="A146" s="5">
        <f t="shared" si="3"/>
        <v>126</v>
      </c>
      <c r="B146" s="38">
        <v>43555</v>
      </c>
      <c r="C146" s="22">
        <v>0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10" t="s">
        <v>60</v>
      </c>
      <c r="O146" s="8">
        <v>0</v>
      </c>
      <c r="P146" s="6" t="s">
        <v>72</v>
      </c>
      <c r="Q146" s="18">
        <v>1.8180000000000002E-2</v>
      </c>
      <c r="R146" s="7" t="s">
        <v>73</v>
      </c>
      <c r="S146" s="19">
        <v>3514</v>
      </c>
      <c r="T146" s="21">
        <f t="shared" ref="T146:T147" si="4">Q146*S146</f>
        <v>63.884520000000009</v>
      </c>
      <c r="U146" s="20" t="s">
        <v>74</v>
      </c>
      <c r="V146" s="11" t="s">
        <v>75</v>
      </c>
    </row>
    <row r="147" spans="1:22" ht="45">
      <c r="A147" s="5">
        <f t="shared" si="3"/>
        <v>127</v>
      </c>
      <c r="B147" s="38">
        <v>43555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10" t="s">
        <v>60</v>
      </c>
      <c r="O147" s="8">
        <v>0</v>
      </c>
      <c r="P147" s="6" t="s">
        <v>76</v>
      </c>
      <c r="Q147" s="18">
        <v>57.228819999999999</v>
      </c>
      <c r="R147" s="5" t="s">
        <v>32</v>
      </c>
      <c r="S147" s="19">
        <v>1</v>
      </c>
      <c r="T147" s="21">
        <f t="shared" si="4"/>
        <v>57.228819999999999</v>
      </c>
      <c r="U147" s="20" t="s">
        <v>74</v>
      </c>
      <c r="V147" s="11" t="s">
        <v>77</v>
      </c>
    </row>
    <row r="148" spans="1:22">
      <c r="A148" s="5">
        <f t="shared" si="3"/>
        <v>128</v>
      </c>
      <c r="B148" s="38">
        <v>43555</v>
      </c>
      <c r="C148" s="22">
        <v>0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10" t="s">
        <v>60</v>
      </c>
      <c r="O148" s="8">
        <v>0</v>
      </c>
      <c r="P148" s="6" t="s">
        <v>88</v>
      </c>
      <c r="Q148" s="18">
        <v>16.703230000000001</v>
      </c>
      <c r="R148" s="5" t="s">
        <v>32</v>
      </c>
      <c r="S148" s="14">
        <v>1</v>
      </c>
      <c r="T148" s="21">
        <v>16.703230000000001</v>
      </c>
      <c r="U148" s="20" t="s">
        <v>78</v>
      </c>
      <c r="V148" s="11" t="s">
        <v>79</v>
      </c>
    </row>
    <row r="149" spans="1:22" ht="30">
      <c r="A149" s="5">
        <f t="shared" si="3"/>
        <v>129</v>
      </c>
      <c r="B149" s="38">
        <v>43555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10" t="s">
        <v>60</v>
      </c>
      <c r="O149" s="8">
        <v>0</v>
      </c>
      <c r="P149" s="6" t="s">
        <v>43</v>
      </c>
      <c r="Q149" s="18">
        <v>0.53132000000000001</v>
      </c>
      <c r="R149" s="5" t="s">
        <v>32</v>
      </c>
      <c r="S149" s="9">
        <v>1</v>
      </c>
      <c r="T149" s="21">
        <f>Q149</f>
        <v>0.53132000000000001</v>
      </c>
      <c r="U149" s="33" t="s">
        <v>44</v>
      </c>
      <c r="V149" s="11" t="s">
        <v>45</v>
      </c>
    </row>
    <row r="150" spans="1:22" ht="21" customHeight="1">
      <c r="A150" s="5">
        <f t="shared" si="3"/>
        <v>130</v>
      </c>
      <c r="B150" s="38">
        <v>43555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10" t="s">
        <v>60</v>
      </c>
      <c r="O150" s="8">
        <v>0</v>
      </c>
      <c r="P150" s="6" t="s">
        <v>46</v>
      </c>
      <c r="Q150" s="18">
        <v>7.3151700000000002</v>
      </c>
      <c r="R150" s="5" t="s">
        <v>32</v>
      </c>
      <c r="S150" s="9">
        <v>1</v>
      </c>
      <c r="T150" s="21">
        <f>Q150</f>
        <v>7.3151700000000002</v>
      </c>
      <c r="U150" s="33" t="s">
        <v>44</v>
      </c>
      <c r="V150" s="11" t="s">
        <v>47</v>
      </c>
    </row>
    <row r="151" spans="1:22" ht="30">
      <c r="A151" s="5">
        <f t="shared" si="3"/>
        <v>131</v>
      </c>
      <c r="B151" s="38">
        <v>43555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10" t="s">
        <v>60</v>
      </c>
      <c r="O151" s="8">
        <v>0</v>
      </c>
      <c r="P151" s="6" t="s">
        <v>49</v>
      </c>
      <c r="Q151" s="18">
        <v>4.2243599999999999</v>
      </c>
      <c r="R151" s="5" t="s">
        <v>32</v>
      </c>
      <c r="S151" s="9">
        <v>1</v>
      </c>
      <c r="T151" s="21">
        <f>Q151</f>
        <v>4.2243599999999999</v>
      </c>
      <c r="U151" s="33" t="s">
        <v>44</v>
      </c>
      <c r="V151" s="11" t="s">
        <v>48</v>
      </c>
    </row>
    <row r="152" spans="1:22">
      <c r="A152" s="5">
        <f t="shared" si="3"/>
        <v>132</v>
      </c>
      <c r="B152" s="38">
        <v>43555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10" t="s">
        <v>60</v>
      </c>
      <c r="O152" s="8">
        <v>0</v>
      </c>
      <c r="P152" s="6" t="s">
        <v>317</v>
      </c>
      <c r="Q152" s="18">
        <v>0.95071000000000006</v>
      </c>
      <c r="R152" s="5" t="s">
        <v>53</v>
      </c>
      <c r="S152" s="9">
        <v>2.25</v>
      </c>
      <c r="T152" s="21">
        <f>Q152*S152</f>
        <v>2.1390975000000001</v>
      </c>
      <c r="U152" s="33" t="s">
        <v>80</v>
      </c>
      <c r="V152" s="11" t="s">
        <v>164</v>
      </c>
    </row>
    <row r="153" spans="1:22">
      <c r="A153" s="5">
        <f t="shared" si="3"/>
        <v>133</v>
      </c>
      <c r="B153" s="38">
        <v>43555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10" t="s">
        <v>60</v>
      </c>
      <c r="O153" s="8">
        <v>0</v>
      </c>
      <c r="P153" s="6" t="s">
        <v>52</v>
      </c>
      <c r="Q153" s="18">
        <v>0.82679000000000002</v>
      </c>
      <c r="R153" s="5" t="s">
        <v>53</v>
      </c>
      <c r="S153" s="9">
        <v>2</v>
      </c>
      <c r="T153" s="21">
        <v>1.65358</v>
      </c>
      <c r="U153" s="33" t="s">
        <v>54</v>
      </c>
      <c r="V153" s="11" t="s">
        <v>163</v>
      </c>
    </row>
    <row r="154" spans="1:22" ht="30">
      <c r="A154" s="5">
        <f t="shared" si="3"/>
        <v>134</v>
      </c>
      <c r="B154" s="38">
        <v>43544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10" t="s">
        <v>60</v>
      </c>
      <c r="O154" s="8">
        <v>0</v>
      </c>
      <c r="P154" s="6" t="s">
        <v>49</v>
      </c>
      <c r="Q154" s="18">
        <v>0.7</v>
      </c>
      <c r="R154" s="5" t="s">
        <v>32</v>
      </c>
      <c r="S154" s="19">
        <v>2</v>
      </c>
      <c r="T154" s="21">
        <f>S154*Q154</f>
        <v>1.4</v>
      </c>
      <c r="U154" s="33" t="s">
        <v>93</v>
      </c>
      <c r="V154" s="11" t="s">
        <v>302</v>
      </c>
    </row>
    <row r="155" spans="1:22">
      <c r="A155" s="5">
        <f t="shared" si="3"/>
        <v>135</v>
      </c>
      <c r="B155" s="38">
        <v>43551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10" t="s">
        <v>60</v>
      </c>
      <c r="O155" s="8">
        <v>0</v>
      </c>
      <c r="P155" s="6" t="s">
        <v>92</v>
      </c>
      <c r="Q155" s="18">
        <v>3.7974800000000002</v>
      </c>
      <c r="R155" s="5" t="s">
        <v>32</v>
      </c>
      <c r="S155" s="19">
        <v>1</v>
      </c>
      <c r="T155" s="21">
        <f t="shared" ref="T155" si="5">Q155*S155</f>
        <v>3.7974800000000002</v>
      </c>
      <c r="U155" s="33" t="s">
        <v>91</v>
      </c>
      <c r="V155" s="11" t="s">
        <v>220</v>
      </c>
    </row>
    <row r="156" spans="1:22" ht="45">
      <c r="A156" s="5">
        <f t="shared" si="3"/>
        <v>136</v>
      </c>
      <c r="B156" s="38" t="s">
        <v>316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10" t="s">
        <v>60</v>
      </c>
      <c r="O156" s="8">
        <v>0</v>
      </c>
      <c r="P156" s="6" t="s">
        <v>315</v>
      </c>
      <c r="Q156" s="18">
        <v>3.7839999999999998</v>
      </c>
      <c r="R156" s="5" t="s">
        <v>32</v>
      </c>
      <c r="S156" s="19">
        <v>1</v>
      </c>
      <c r="T156" s="21">
        <v>3.7839999999999998</v>
      </c>
      <c r="U156" s="33" t="s">
        <v>313</v>
      </c>
      <c r="V156" s="11" t="s">
        <v>314</v>
      </c>
    </row>
    <row r="157" spans="1:22" ht="45">
      <c r="A157" s="5">
        <f t="shared" si="3"/>
        <v>137</v>
      </c>
      <c r="B157" s="38">
        <v>43553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10" t="s">
        <v>60</v>
      </c>
      <c r="O157" s="8">
        <v>0</v>
      </c>
      <c r="P157" s="6" t="s">
        <v>321</v>
      </c>
      <c r="Q157" s="18">
        <v>5.7939299999999996</v>
      </c>
      <c r="R157" s="5" t="s">
        <v>32</v>
      </c>
      <c r="S157" s="19">
        <v>1</v>
      </c>
      <c r="T157" s="21">
        <f>Q157</f>
        <v>5.7939299999999996</v>
      </c>
      <c r="U157" s="33" t="s">
        <v>322</v>
      </c>
      <c r="V157" s="11" t="s">
        <v>323</v>
      </c>
    </row>
    <row r="158" spans="1:22" ht="60">
      <c r="A158" s="5">
        <f t="shared" si="3"/>
        <v>138</v>
      </c>
      <c r="B158" s="38">
        <v>43553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10" t="s">
        <v>60</v>
      </c>
      <c r="O158" s="8">
        <v>0</v>
      </c>
      <c r="P158" s="6" t="s">
        <v>96</v>
      </c>
      <c r="Q158" s="18">
        <v>0.35</v>
      </c>
      <c r="R158" s="5" t="s">
        <v>97</v>
      </c>
      <c r="S158" s="19">
        <v>40</v>
      </c>
      <c r="T158" s="21">
        <v>14</v>
      </c>
      <c r="U158" s="33" t="s">
        <v>98</v>
      </c>
      <c r="V158" s="11" t="s">
        <v>99</v>
      </c>
    </row>
    <row r="159" spans="1:22" ht="30">
      <c r="A159" s="5">
        <f t="shared" si="3"/>
        <v>139</v>
      </c>
      <c r="B159" s="38">
        <v>43553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10" t="s">
        <v>60</v>
      </c>
      <c r="O159" s="8">
        <v>0</v>
      </c>
      <c r="P159" s="6" t="s">
        <v>106</v>
      </c>
      <c r="Q159" s="18">
        <v>0.38888</v>
      </c>
      <c r="R159" s="5" t="s">
        <v>103</v>
      </c>
      <c r="S159" s="19">
        <v>18</v>
      </c>
      <c r="T159" s="21">
        <v>7</v>
      </c>
      <c r="U159" s="20" t="s">
        <v>104</v>
      </c>
      <c r="V159" s="11" t="s">
        <v>105</v>
      </c>
    </row>
    <row r="160" spans="1:22" ht="60">
      <c r="A160" s="5">
        <f t="shared" si="3"/>
        <v>140</v>
      </c>
      <c r="B160" s="38">
        <v>43544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10" t="s">
        <v>60</v>
      </c>
      <c r="O160" s="8">
        <v>0</v>
      </c>
      <c r="P160" s="6" t="s">
        <v>107</v>
      </c>
      <c r="Q160" s="18">
        <v>17.924060000000001</v>
      </c>
      <c r="R160" s="5" t="s">
        <v>108</v>
      </c>
      <c r="S160" s="29">
        <v>1.3</v>
      </c>
      <c r="T160" s="21">
        <v>23.301279999999998</v>
      </c>
      <c r="U160" s="20" t="s">
        <v>109</v>
      </c>
      <c r="V160" s="11" t="s">
        <v>110</v>
      </c>
    </row>
    <row r="161" spans="1:22" ht="30">
      <c r="A161" s="5">
        <f t="shared" si="3"/>
        <v>141</v>
      </c>
      <c r="B161" s="38">
        <v>43552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10" t="s">
        <v>60</v>
      </c>
      <c r="O161" s="8">
        <v>0</v>
      </c>
      <c r="P161" s="6" t="s">
        <v>320</v>
      </c>
      <c r="Q161" s="18">
        <v>12.5832</v>
      </c>
      <c r="R161" s="5" t="s">
        <v>103</v>
      </c>
      <c r="S161" s="29">
        <v>1</v>
      </c>
      <c r="T161" s="21">
        <f>Q161</f>
        <v>12.5832</v>
      </c>
      <c r="U161" s="20" t="s">
        <v>318</v>
      </c>
      <c r="V161" s="11" t="s">
        <v>319</v>
      </c>
    </row>
    <row r="162" spans="1:22" ht="45">
      <c r="A162" s="5">
        <f t="shared" si="3"/>
        <v>142</v>
      </c>
      <c r="B162" s="38">
        <v>43538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10" t="s">
        <v>60</v>
      </c>
      <c r="O162" s="8">
        <v>0</v>
      </c>
      <c r="P162" s="6" t="s">
        <v>122</v>
      </c>
      <c r="Q162" s="18">
        <v>1.6477999999999999</v>
      </c>
      <c r="R162" s="5" t="s">
        <v>32</v>
      </c>
      <c r="S162" s="29">
        <v>1</v>
      </c>
      <c r="T162" s="21">
        <f>Q162</f>
        <v>1.6477999999999999</v>
      </c>
      <c r="U162" s="20" t="s">
        <v>123</v>
      </c>
      <c r="V162" s="11" t="s">
        <v>124</v>
      </c>
    </row>
    <row r="163" spans="1:22" ht="45">
      <c r="A163" s="5">
        <f t="shared" si="3"/>
        <v>143</v>
      </c>
      <c r="B163" s="38">
        <v>43539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10" t="s">
        <v>60</v>
      </c>
      <c r="O163" s="8">
        <v>0</v>
      </c>
      <c r="P163" s="6" t="s">
        <v>160</v>
      </c>
      <c r="Q163" s="18">
        <v>0.79400000000000004</v>
      </c>
      <c r="R163" s="5" t="s">
        <v>32</v>
      </c>
      <c r="S163" s="19">
        <v>1</v>
      </c>
      <c r="T163" s="21">
        <f t="shared" ref="T163:T174" si="6">Q163*S163</f>
        <v>0.79400000000000004</v>
      </c>
      <c r="U163" s="33" t="s">
        <v>161</v>
      </c>
      <c r="V163" s="11" t="s">
        <v>162</v>
      </c>
    </row>
    <row r="164" spans="1:22" ht="45">
      <c r="A164" s="5">
        <f t="shared" si="3"/>
        <v>144</v>
      </c>
      <c r="B164" s="38">
        <v>43539</v>
      </c>
      <c r="C164" s="22">
        <v>0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10" t="s">
        <v>60</v>
      </c>
      <c r="O164" s="8">
        <v>0</v>
      </c>
      <c r="P164" s="6" t="s">
        <v>160</v>
      </c>
      <c r="Q164" s="18">
        <v>0.75</v>
      </c>
      <c r="R164" s="5" t="s">
        <v>32</v>
      </c>
      <c r="S164" s="19">
        <v>1</v>
      </c>
      <c r="T164" s="21">
        <f t="shared" si="6"/>
        <v>0.75</v>
      </c>
      <c r="U164" s="33" t="s">
        <v>161</v>
      </c>
      <c r="V164" s="11" t="s">
        <v>162</v>
      </c>
    </row>
    <row r="165" spans="1:22" ht="45">
      <c r="A165" s="5">
        <f t="shared" si="3"/>
        <v>145</v>
      </c>
      <c r="B165" s="38">
        <v>43539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10" t="s">
        <v>60</v>
      </c>
      <c r="O165" s="8">
        <v>0</v>
      </c>
      <c r="P165" s="6" t="s">
        <v>160</v>
      </c>
      <c r="Q165" s="18">
        <v>0.86550000000000005</v>
      </c>
      <c r="R165" s="5" t="s">
        <v>32</v>
      </c>
      <c r="S165" s="19">
        <v>2</v>
      </c>
      <c r="T165" s="21">
        <f t="shared" ref="T165" si="7">Q165*S165</f>
        <v>1.7310000000000001</v>
      </c>
      <c r="U165" s="33" t="s">
        <v>161</v>
      </c>
      <c r="V165" s="11" t="s">
        <v>162</v>
      </c>
    </row>
    <row r="166" spans="1:22" ht="45">
      <c r="A166" s="5">
        <f t="shared" si="3"/>
        <v>146</v>
      </c>
      <c r="B166" s="38">
        <v>43539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10" t="s">
        <v>60</v>
      </c>
      <c r="O166" s="8">
        <v>0</v>
      </c>
      <c r="P166" s="6" t="s">
        <v>160</v>
      </c>
      <c r="Q166" s="18">
        <v>0.94079999999999997</v>
      </c>
      <c r="R166" s="5" t="s">
        <v>32</v>
      </c>
      <c r="S166" s="19">
        <v>5</v>
      </c>
      <c r="T166" s="21">
        <f t="shared" ref="T166:T173" si="8">Q166*S166</f>
        <v>4.7039999999999997</v>
      </c>
      <c r="U166" s="33" t="s">
        <v>161</v>
      </c>
      <c r="V166" s="11" t="s">
        <v>162</v>
      </c>
    </row>
    <row r="167" spans="1:22">
      <c r="A167" s="5">
        <f t="shared" si="3"/>
        <v>147</v>
      </c>
      <c r="B167" s="38">
        <v>43529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10" t="s">
        <v>60</v>
      </c>
      <c r="O167" s="8">
        <v>0</v>
      </c>
      <c r="P167" s="6" t="s">
        <v>218</v>
      </c>
      <c r="Q167" s="18">
        <v>2.1226600000000002</v>
      </c>
      <c r="R167" s="5" t="s">
        <v>32</v>
      </c>
      <c r="S167" s="19">
        <v>2</v>
      </c>
      <c r="T167" s="21">
        <f t="shared" si="8"/>
        <v>4.2453200000000004</v>
      </c>
      <c r="U167" s="33" t="s">
        <v>217</v>
      </c>
      <c r="V167" s="11" t="s">
        <v>219</v>
      </c>
    </row>
    <row r="168" spans="1:22">
      <c r="A168" s="5">
        <f t="shared" si="3"/>
        <v>148</v>
      </c>
      <c r="B168" s="38">
        <v>43529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10" t="s">
        <v>60</v>
      </c>
      <c r="O168" s="16">
        <v>0</v>
      </c>
      <c r="P168" s="6" t="s">
        <v>218</v>
      </c>
      <c r="Q168" s="18">
        <v>3.4937999999999998</v>
      </c>
      <c r="R168" s="5" t="s">
        <v>32</v>
      </c>
      <c r="S168" s="19">
        <v>1</v>
      </c>
      <c r="T168" s="21">
        <f t="shared" si="8"/>
        <v>3.4937999999999998</v>
      </c>
      <c r="U168" s="33" t="s">
        <v>217</v>
      </c>
      <c r="V168" s="11" t="s">
        <v>219</v>
      </c>
    </row>
    <row r="169" spans="1:22">
      <c r="A169" s="5">
        <f t="shared" si="3"/>
        <v>149</v>
      </c>
      <c r="B169" s="38">
        <v>43535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10" t="s">
        <v>60</v>
      </c>
      <c r="O169" s="17" t="s">
        <v>310</v>
      </c>
      <c r="P169" s="6" t="s">
        <v>311</v>
      </c>
      <c r="Q169" s="18">
        <v>56.174999999999997</v>
      </c>
      <c r="R169" s="5" t="s">
        <v>32</v>
      </c>
      <c r="S169" s="19">
        <v>1</v>
      </c>
      <c r="T169" s="21">
        <f t="shared" si="8"/>
        <v>56.174999999999997</v>
      </c>
      <c r="U169" s="33" t="s">
        <v>312</v>
      </c>
      <c r="V169" s="33" t="s">
        <v>327</v>
      </c>
    </row>
    <row r="170" spans="1:22">
      <c r="A170" s="5">
        <f t="shared" si="3"/>
        <v>150</v>
      </c>
      <c r="B170" s="38">
        <v>43535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10" t="s">
        <v>60</v>
      </c>
      <c r="O170" s="17">
        <v>0</v>
      </c>
      <c r="P170" s="6" t="s">
        <v>326</v>
      </c>
      <c r="Q170" s="18">
        <v>0.3</v>
      </c>
      <c r="R170" s="5" t="s">
        <v>32</v>
      </c>
      <c r="S170" s="19">
        <v>1</v>
      </c>
      <c r="T170" s="21">
        <f t="shared" si="8"/>
        <v>0.3</v>
      </c>
      <c r="U170" s="33" t="s">
        <v>324</v>
      </c>
      <c r="V170" s="33" t="s">
        <v>325</v>
      </c>
    </row>
    <row r="171" spans="1:22" ht="30">
      <c r="A171" s="5">
        <f t="shared" si="3"/>
        <v>151</v>
      </c>
      <c r="B171" s="38">
        <v>43528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10" t="s">
        <v>60</v>
      </c>
      <c r="O171" s="8">
        <v>0</v>
      </c>
      <c r="P171" s="6" t="s">
        <v>233</v>
      </c>
      <c r="Q171" s="18">
        <v>0.5</v>
      </c>
      <c r="R171" s="5" t="s">
        <v>32</v>
      </c>
      <c r="S171" s="19">
        <v>1</v>
      </c>
      <c r="T171" s="21">
        <f t="shared" si="8"/>
        <v>0.5</v>
      </c>
      <c r="U171" s="33" t="s">
        <v>228</v>
      </c>
      <c r="V171" s="11" t="s">
        <v>229</v>
      </c>
    </row>
    <row r="172" spans="1:22" ht="30">
      <c r="A172" s="5">
        <f t="shared" si="3"/>
        <v>152</v>
      </c>
      <c r="B172" s="38">
        <v>43535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10" t="s">
        <v>60</v>
      </c>
      <c r="O172" s="8">
        <v>0</v>
      </c>
      <c r="P172" s="6" t="s">
        <v>234</v>
      </c>
      <c r="Q172" s="18">
        <v>0.25</v>
      </c>
      <c r="R172" s="5" t="s">
        <v>32</v>
      </c>
      <c r="S172" s="19">
        <v>4</v>
      </c>
      <c r="T172" s="21">
        <f t="shared" si="8"/>
        <v>1</v>
      </c>
      <c r="U172" s="33" t="s">
        <v>228</v>
      </c>
      <c r="V172" s="11" t="s">
        <v>235</v>
      </c>
    </row>
    <row r="173" spans="1:22" ht="46.5" customHeight="1">
      <c r="A173" s="5">
        <f t="shared" si="3"/>
        <v>153</v>
      </c>
      <c r="B173" s="38">
        <v>43542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10" t="s">
        <v>60</v>
      </c>
      <c r="O173" s="8">
        <v>0</v>
      </c>
      <c r="P173" s="6" t="s">
        <v>329</v>
      </c>
      <c r="Q173" s="18">
        <v>0.61802000000000001</v>
      </c>
      <c r="R173" s="5" t="s">
        <v>32</v>
      </c>
      <c r="S173" s="19">
        <v>2</v>
      </c>
      <c r="T173" s="21">
        <f t="shared" si="8"/>
        <v>1.23604</v>
      </c>
      <c r="U173" s="33" t="s">
        <v>328</v>
      </c>
      <c r="V173" s="39" t="s">
        <v>330</v>
      </c>
    </row>
    <row r="174" spans="1:22" ht="60">
      <c r="A174" s="5">
        <f t="shared" si="3"/>
        <v>154</v>
      </c>
      <c r="B174" s="38">
        <v>43553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10" t="s">
        <v>60</v>
      </c>
      <c r="O174" s="8">
        <v>0</v>
      </c>
      <c r="P174" s="6" t="s">
        <v>194</v>
      </c>
      <c r="Q174" s="18">
        <v>7</v>
      </c>
      <c r="R174" s="5" t="s">
        <v>32</v>
      </c>
      <c r="S174" s="19">
        <v>1</v>
      </c>
      <c r="T174" s="21">
        <f t="shared" si="6"/>
        <v>7</v>
      </c>
      <c r="U174" s="33" t="s">
        <v>195</v>
      </c>
      <c r="V174" s="11" t="s">
        <v>196</v>
      </c>
    </row>
    <row r="175" spans="1:22">
      <c r="A175" s="48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2"/>
      <c r="O175" s="52"/>
      <c r="P175" s="60" t="s">
        <v>41</v>
      </c>
      <c r="Q175" s="54"/>
      <c r="R175" s="52"/>
      <c r="S175" s="52"/>
      <c r="T175" s="54"/>
      <c r="U175" s="52"/>
      <c r="V175" s="52"/>
    </row>
    <row r="176" spans="1:22">
      <c r="A176" s="5">
        <v>155</v>
      </c>
      <c r="B176" s="38">
        <v>43555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10" t="s">
        <v>60</v>
      </c>
      <c r="O176" s="8">
        <v>0</v>
      </c>
      <c r="P176" s="6" t="s">
        <v>55</v>
      </c>
      <c r="Q176" s="18">
        <f>T176/S176</f>
        <v>4.4730202800579426E-2</v>
      </c>
      <c r="R176" s="5" t="s">
        <v>34</v>
      </c>
      <c r="S176" s="9">
        <v>414.2</v>
      </c>
      <c r="T176" s="18">
        <v>18.527249999999999</v>
      </c>
      <c r="U176" s="11" t="s">
        <v>56</v>
      </c>
      <c r="V176" s="11" t="s">
        <v>87</v>
      </c>
    </row>
    <row r="177" spans="1:22">
      <c r="A177" s="5">
        <f>1+A176</f>
        <v>156</v>
      </c>
      <c r="B177" s="38">
        <v>43555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10" t="s">
        <v>60</v>
      </c>
      <c r="O177" s="8"/>
      <c r="P177" s="6" t="s">
        <v>57</v>
      </c>
      <c r="Q177" s="31">
        <v>2.3E-2</v>
      </c>
      <c r="R177" s="5" t="s">
        <v>34</v>
      </c>
      <c r="S177" s="9">
        <v>2021</v>
      </c>
      <c r="T177" s="18">
        <v>46.482999999999997</v>
      </c>
      <c r="U177" s="11" t="s">
        <v>58</v>
      </c>
      <c r="V177" s="11" t="s">
        <v>304</v>
      </c>
    </row>
    <row r="178" spans="1:22">
      <c r="A178" s="5">
        <f t="shared" ref="A178:A184" si="9">1+A177</f>
        <v>157</v>
      </c>
      <c r="B178" s="38">
        <v>43555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10" t="s">
        <v>60</v>
      </c>
      <c r="O178" s="8">
        <v>0</v>
      </c>
      <c r="P178" s="6" t="s">
        <v>57</v>
      </c>
      <c r="Q178" s="31">
        <v>2.3E-2</v>
      </c>
      <c r="R178" s="5" t="s">
        <v>34</v>
      </c>
      <c r="S178" s="9">
        <v>758.51</v>
      </c>
      <c r="T178" s="18">
        <v>17.458130000000001</v>
      </c>
      <c r="U178" s="11" t="s">
        <v>58</v>
      </c>
      <c r="V178" s="11" t="s">
        <v>305</v>
      </c>
    </row>
    <row r="179" spans="1:22">
      <c r="A179" s="5">
        <f t="shared" si="9"/>
        <v>158</v>
      </c>
      <c r="B179" s="38">
        <v>43555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10" t="s">
        <v>60</v>
      </c>
      <c r="O179" s="8">
        <v>0</v>
      </c>
      <c r="P179" s="6" t="s">
        <v>57</v>
      </c>
      <c r="Q179" s="31">
        <v>2.3E-2</v>
      </c>
      <c r="R179" s="5" t="s">
        <v>34</v>
      </c>
      <c r="S179" s="9">
        <v>1046.49</v>
      </c>
      <c r="T179" s="18">
        <v>24.073419999999999</v>
      </c>
      <c r="U179" s="11" t="s">
        <v>58</v>
      </c>
      <c r="V179" s="11" t="s">
        <v>303</v>
      </c>
    </row>
    <row r="180" spans="1:22">
      <c r="A180" s="5">
        <f t="shared" si="9"/>
        <v>159</v>
      </c>
      <c r="B180" s="38">
        <v>43555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10" t="s">
        <v>60</v>
      </c>
      <c r="O180" s="8">
        <v>0</v>
      </c>
      <c r="P180" s="6" t="s">
        <v>55</v>
      </c>
      <c r="Q180" s="31">
        <f>T180/S180</f>
        <v>4.5817661282963773E-2</v>
      </c>
      <c r="R180" s="5" t="s">
        <v>34</v>
      </c>
      <c r="S180" s="9">
        <v>876.72</v>
      </c>
      <c r="T180" s="18">
        <v>40.169260000000001</v>
      </c>
      <c r="U180" s="33" t="s">
        <v>59</v>
      </c>
      <c r="V180" s="33" t="s">
        <v>331</v>
      </c>
    </row>
    <row r="181" spans="1:22">
      <c r="A181" s="5">
        <f t="shared" si="9"/>
        <v>160</v>
      </c>
      <c r="B181" s="38">
        <v>43531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10" t="s">
        <v>60</v>
      </c>
      <c r="O181" s="8">
        <v>0</v>
      </c>
      <c r="P181" s="6" t="s">
        <v>55</v>
      </c>
      <c r="Q181" s="31">
        <f>T181/S181</f>
        <v>4.3731778425655982E-2</v>
      </c>
      <c r="R181" s="5" t="s">
        <v>34</v>
      </c>
      <c r="S181" s="9">
        <v>34.299999999999997</v>
      </c>
      <c r="T181" s="18">
        <v>1.5</v>
      </c>
      <c r="U181" s="33" t="s">
        <v>306</v>
      </c>
      <c r="V181" s="33" t="s">
        <v>307</v>
      </c>
    </row>
    <row r="182" spans="1:22">
      <c r="A182" s="5">
        <f t="shared" si="9"/>
        <v>161</v>
      </c>
      <c r="B182" s="38">
        <v>43539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10" t="s">
        <v>60</v>
      </c>
      <c r="O182" s="8">
        <v>0</v>
      </c>
      <c r="P182" s="6" t="s">
        <v>55</v>
      </c>
      <c r="Q182" s="31">
        <f>T182/S182</f>
        <v>4.3696744592527856E-2</v>
      </c>
      <c r="R182" s="5" t="s">
        <v>34</v>
      </c>
      <c r="S182" s="9">
        <v>45.77</v>
      </c>
      <c r="T182" s="18">
        <v>2</v>
      </c>
      <c r="U182" s="33" t="s">
        <v>306</v>
      </c>
      <c r="V182" s="33" t="s">
        <v>308</v>
      </c>
    </row>
    <row r="183" spans="1:22">
      <c r="A183" s="5">
        <f t="shared" si="9"/>
        <v>162</v>
      </c>
      <c r="B183" s="38">
        <v>43546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10" t="s">
        <v>60</v>
      </c>
      <c r="O183" s="8">
        <v>0</v>
      </c>
      <c r="P183" s="6" t="s">
        <v>55</v>
      </c>
      <c r="Q183" s="31">
        <f>T183/S183</f>
        <v>4.3099999999999999E-2</v>
      </c>
      <c r="R183" s="5" t="s">
        <v>34</v>
      </c>
      <c r="S183" s="9">
        <v>10</v>
      </c>
      <c r="T183" s="18">
        <v>0.43099999999999999</v>
      </c>
      <c r="U183" s="33" t="s">
        <v>306</v>
      </c>
      <c r="V183" s="33" t="s">
        <v>309</v>
      </c>
    </row>
    <row r="184" spans="1:22" ht="30">
      <c r="A184" s="5">
        <f t="shared" si="9"/>
        <v>163</v>
      </c>
      <c r="B184" s="38">
        <v>43552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10" t="s">
        <v>60</v>
      </c>
      <c r="O184" s="8">
        <v>0</v>
      </c>
      <c r="P184" s="6" t="s">
        <v>224</v>
      </c>
      <c r="Q184" s="28">
        <v>4.6940000000000003E-2</v>
      </c>
      <c r="R184" s="5" t="s">
        <v>34</v>
      </c>
      <c r="S184" s="15">
        <v>42.61</v>
      </c>
      <c r="T184" s="18">
        <f>S184*Q184</f>
        <v>2.0001134</v>
      </c>
      <c r="U184" s="6" t="s">
        <v>221</v>
      </c>
      <c r="V184" s="11" t="s">
        <v>223</v>
      </c>
    </row>
    <row r="185" spans="1:22">
      <c r="Q185" s="34"/>
      <c r="T185" s="34"/>
    </row>
    <row r="186" spans="1:22">
      <c r="Q186" s="34"/>
      <c r="T186" s="34"/>
    </row>
    <row r="187" spans="1:22">
      <c r="Q187" s="34"/>
      <c r="T187" s="34"/>
    </row>
    <row r="188" spans="1:22">
      <c r="Q188" s="34"/>
      <c r="T188" s="34"/>
    </row>
    <row r="189" spans="1:22">
      <c r="Q189" s="34"/>
      <c r="T189" s="34"/>
    </row>
    <row r="190" spans="1:22">
      <c r="Q190" s="34"/>
      <c r="T190" s="34"/>
    </row>
    <row r="191" spans="1:22">
      <c r="Q191" s="34"/>
      <c r="T191" s="34"/>
    </row>
    <row r="192" spans="1:22">
      <c r="Q192" s="34"/>
      <c r="T192" s="34"/>
    </row>
    <row r="193" spans="17:20">
      <c r="Q193" s="34"/>
      <c r="T193" s="34"/>
    </row>
    <row r="194" spans="17:20">
      <c r="Q194" s="34"/>
      <c r="T194" s="34"/>
    </row>
    <row r="195" spans="17:20">
      <c r="Q195" s="34"/>
      <c r="T195" s="34"/>
    </row>
    <row r="196" spans="17:20">
      <c r="Q196" s="34"/>
      <c r="T196" s="34"/>
    </row>
    <row r="197" spans="17:20">
      <c r="Q197" s="34"/>
      <c r="T197" s="34"/>
    </row>
    <row r="198" spans="17:20">
      <c r="Q198" s="34"/>
      <c r="T198" s="34"/>
    </row>
    <row r="199" spans="17:20">
      <c r="Q199" s="34"/>
      <c r="T199" s="34"/>
    </row>
    <row r="200" spans="17:20">
      <c r="Q200" s="34"/>
      <c r="T200" s="34"/>
    </row>
    <row r="201" spans="17:20">
      <c r="Q201" s="34"/>
      <c r="T201" s="34"/>
    </row>
    <row r="202" spans="17:20">
      <c r="Q202" s="34"/>
      <c r="T202" s="34"/>
    </row>
    <row r="203" spans="17:20">
      <c r="Q203" s="34"/>
      <c r="T203" s="34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RAIN</cp:lastModifiedBy>
  <cp:lastPrinted>2019-05-17T11:15:50Z</cp:lastPrinted>
  <dcterms:created xsi:type="dcterms:W3CDTF">2019-02-08T05:40:15Z</dcterms:created>
  <dcterms:modified xsi:type="dcterms:W3CDTF">2019-04-05T18:02:54Z</dcterms:modified>
</cp:coreProperties>
</file>