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Приказ № 38-19 от 18.01.2019г\Закупки_2020 год\"/>
    </mc:Choice>
  </mc:AlternateContent>
  <xr:revisionPtr revIDLastSave="0" documentId="13_ncr:1_{83D98AB8-9474-4679-B8E2-DD95D2BB80FF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03" i="1" l="1"/>
  <c r="A204" i="1"/>
  <c r="A205" i="1"/>
  <c r="A206" i="1" s="1"/>
  <c r="A207" i="1" s="1"/>
  <c r="A208" i="1" s="1"/>
  <c r="A209" i="1" s="1"/>
  <c r="A174" i="1"/>
  <c r="A175" i="1"/>
  <c r="A176" i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17" i="1"/>
  <c r="A18" i="1"/>
  <c r="A19" i="1" s="1"/>
  <c r="A20" i="1" s="1"/>
  <c r="A21" i="1" s="1"/>
  <c r="A22" i="1"/>
  <c r="A23" i="1" s="1"/>
  <c r="A24" i="1" s="1"/>
  <c r="A25" i="1" s="1"/>
  <c r="A26" i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T204" i="1"/>
  <c r="Q208" i="1"/>
  <c r="T201" i="1"/>
  <c r="T203" i="1" l="1"/>
  <c r="T202" i="1"/>
  <c r="T128" i="1"/>
  <c r="S120" i="1"/>
  <c r="T127" i="1"/>
  <c r="T126" i="1"/>
  <c r="T125" i="1"/>
  <c r="T124" i="1"/>
  <c r="T123" i="1"/>
  <c r="T122" i="1"/>
  <c r="T121" i="1"/>
  <c r="T120" i="1"/>
  <c r="T119" i="1" l="1"/>
  <c r="T182" i="1" l="1"/>
  <c r="T183" i="1"/>
  <c r="T184" i="1"/>
  <c r="T12" i="1"/>
  <c r="S16" i="1"/>
  <c r="T16" i="1" s="1"/>
  <c r="T15" i="1"/>
  <c r="T14" i="1"/>
  <c r="T174" i="1"/>
  <c r="S172" i="1"/>
  <c r="T163" i="1" l="1"/>
  <c r="T162" i="1"/>
  <c r="T161" i="1"/>
  <c r="T188" i="1" l="1"/>
  <c r="T199" i="1" l="1"/>
  <c r="T198" i="1"/>
  <c r="T197" i="1"/>
  <c r="T196" i="1"/>
  <c r="T195" i="1"/>
  <c r="T194" i="1"/>
  <c r="T193" i="1"/>
  <c r="T190" i="1"/>
  <c r="T189" i="1"/>
  <c r="T172" i="1"/>
  <c r="T160" i="1"/>
  <c r="T159" i="1"/>
  <c r="T158" i="1" l="1"/>
  <c r="T157" i="1"/>
  <c r="T156" i="1" l="1"/>
  <c r="T154" i="1"/>
  <c r="T153" i="1"/>
  <c r="T151" i="1"/>
  <c r="T150" i="1"/>
  <c r="T155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16" i="1"/>
  <c r="T117" i="1"/>
  <c r="T118" i="1"/>
  <c r="T129" i="1"/>
  <c r="T130" i="1"/>
  <c r="T131" i="1"/>
  <c r="T132" i="1"/>
  <c r="T133" i="1"/>
  <c r="T134" i="1"/>
  <c r="T135" i="1"/>
  <c r="T136" i="1"/>
  <c r="T137" i="1"/>
  <c r="T152" i="1"/>
  <c r="T110" i="1"/>
  <c r="T111" i="1"/>
  <c r="T112" i="1"/>
  <c r="T113" i="1"/>
  <c r="T114" i="1"/>
  <c r="A173" i="1" l="1"/>
  <c r="T192" i="1" l="1"/>
  <c r="T191" i="1"/>
  <c r="T186" i="1"/>
  <c r="T115" i="1" l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 l="1"/>
  <c r="T81" i="1"/>
  <c r="T82" i="1"/>
  <c r="T75" i="1"/>
  <c r="T76" i="1"/>
  <c r="T77" i="1"/>
  <c r="T78" i="1"/>
  <c r="T79" i="1"/>
  <c r="T80" i="1"/>
  <c r="T71" i="1"/>
  <c r="T72" i="1"/>
  <c r="T73" i="1"/>
  <c r="T74" i="1"/>
  <c r="T61" i="1"/>
  <c r="T62" i="1"/>
  <c r="T63" i="1"/>
  <c r="T64" i="1"/>
  <c r="T65" i="1"/>
  <c r="T66" i="1"/>
  <c r="T67" i="1"/>
  <c r="T68" i="1"/>
  <c r="T69" i="1"/>
  <c r="T70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34" i="1"/>
  <c r="T35" i="1"/>
  <c r="T36" i="1"/>
  <c r="T37" i="1"/>
  <c r="T38" i="1"/>
  <c r="T39" i="1"/>
  <c r="T40" i="1"/>
  <c r="T41" i="1"/>
  <c r="T42" i="1"/>
  <c r="T43" i="1"/>
  <c r="T44" i="1"/>
  <c r="T45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17" i="1"/>
  <c r="A202" i="1" l="1"/>
  <c r="T185" i="1" l="1"/>
  <c r="T181" i="1"/>
  <c r="T173" i="1" l="1"/>
  <c r="T175" i="1" l="1"/>
  <c r="T180" i="1" l="1"/>
  <c r="T179" i="1"/>
  <c r="T178" i="1"/>
  <c r="T177" i="1"/>
  <c r="T176" i="1"/>
  <c r="A15" i="1" l="1"/>
  <c r="A16" i="1" s="1"/>
</calcChain>
</file>

<file path=xl/sharedStrings.xml><?xml version="1.0" encoding="utf-8"?>
<sst xmlns="http://schemas.openxmlformats.org/spreadsheetml/2006/main" count="1089" uniqueCount="366">
  <si>
    <t>№</t>
  </si>
  <si>
    <t>Способ осуществления закупки</t>
  </si>
  <si>
    <t>Предмет закупки</t>
  </si>
  <si>
    <t>Единица измерения</t>
  </si>
  <si>
    <t>Реквизиты документа</t>
  </si>
  <si>
    <t>Конкурентные закупки</t>
  </si>
  <si>
    <t>закупка</t>
  </si>
  <si>
    <t>Торги</t>
  </si>
  <si>
    <t>конкурс</t>
  </si>
  <si>
    <t>аукцион</t>
  </si>
  <si>
    <t>запрос</t>
  </si>
  <si>
    <t>котировок</t>
  </si>
  <si>
    <t>предложений</t>
  </si>
  <si>
    <t>иное</t>
  </si>
  <si>
    <t>открытый конкурс</t>
  </si>
  <si>
    <t>закрытый конкурс</t>
  </si>
  <si>
    <t>открытый аукцион</t>
  </si>
  <si>
    <t>закрытый аукцион</t>
  </si>
  <si>
    <t>Дата закупки</t>
  </si>
  <si>
    <t>конкурс в электронной форме</t>
  </si>
  <si>
    <t>аукцион в электронной форме</t>
  </si>
  <si>
    <t>запрос котировок в электронной форме</t>
  </si>
  <si>
    <t>закрытый запрос котировок</t>
  </si>
  <si>
    <t>запрос предложений в электронной форме</t>
  </si>
  <si>
    <t>закрытый запрос предложений</t>
  </si>
  <si>
    <t>Иной способ, установленный положением о закупке</t>
  </si>
  <si>
    <t>единственный поставщик (исполнитель, подрядчик)</t>
  </si>
  <si>
    <t>Цена за единицу товара, работ, услуг (тыс. руб.)</t>
  </si>
  <si>
    <t>Количество (объем товаров, работ, услуг)</t>
  </si>
  <si>
    <t>Сумма закупки (товаров, работ, услуг) (тыс. руб.)</t>
  </si>
  <si>
    <t>Поставщик (подрядная организация)</t>
  </si>
  <si>
    <t>вода</t>
  </si>
  <si>
    <t>шт</t>
  </si>
  <si>
    <t>Услуги производственного назначения</t>
  </si>
  <si>
    <t>л</t>
  </si>
  <si>
    <t>Техническое обслуживание и текущий ремонт</t>
  </si>
  <si>
    <t>Электроэнергия</t>
  </si>
  <si>
    <t>Приобретение оборудования</t>
  </si>
  <si>
    <t>Лизинг</t>
  </si>
  <si>
    <t>Диагностика и экспертиза промышленной безопасности</t>
  </si>
  <si>
    <t>НИОКР</t>
  </si>
  <si>
    <t>Приобретение ГСМ</t>
  </si>
  <si>
    <t>Вспомогательные материалы</t>
  </si>
  <si>
    <t>услуги средст связи за пределами края</t>
  </si>
  <si>
    <t>ПАО "Ростелеком"</t>
  </si>
  <si>
    <t>№154/Б2 от 01.12.2011г.</t>
  </si>
  <si>
    <t>услуги междугородней связи</t>
  </si>
  <si>
    <t>№154 от 01.01.2007г.</t>
  </si>
  <si>
    <t>№10594/11 от 01.04.2011г.</t>
  </si>
  <si>
    <t>услуги доступа к сети Интернет</t>
  </si>
  <si>
    <t>ОАО "Водоканал Апшеронского района"</t>
  </si>
  <si>
    <t>куб.м</t>
  </si>
  <si>
    <t>бензин</t>
  </si>
  <si>
    <t>ООО "Югинвестнефтегаз"</t>
  </si>
  <si>
    <t>газ сжиженный</t>
  </si>
  <si>
    <t>ООО "Кубаньстройинвест"</t>
  </si>
  <si>
    <t>единственный поставщик</t>
  </si>
  <si>
    <t>Неконкурентная</t>
  </si>
  <si>
    <t>Приложение № 10 к приказу ФАС Рооссии от 18.01.2019г. № 38/19</t>
  </si>
  <si>
    <t>тыс. кВт</t>
  </si>
  <si>
    <t>ОАО "НЭСК"</t>
  </si>
  <si>
    <t>№120 от 01.01.2018г.</t>
  </si>
  <si>
    <t>предрейсовый медосмотр водителей</t>
  </si>
  <si>
    <t>ООО "Ларимед"</t>
  </si>
  <si>
    <t>прием сточных вод</t>
  </si>
  <si>
    <t>услуги по транспортировке газа в транзитном потоке</t>
  </si>
  <si>
    <t>АО "Газпром газораспределение Краснодар"</t>
  </si>
  <si>
    <t>№ 01/10 от 01.12.2009г.</t>
  </si>
  <si>
    <t>ПАО "Сбербанк"</t>
  </si>
  <si>
    <t>№30303848 от 22.05.2013г.</t>
  </si>
  <si>
    <t>тыс. куб. м</t>
  </si>
  <si>
    <t>газ природный на собственные нужды</t>
  </si>
  <si>
    <t>газ природный на техпотери</t>
  </si>
  <si>
    <t>ООО "Газпром межрегионгаз Краснодар"</t>
  </si>
  <si>
    <t>№25-3-00050/19 от 28.12.2018г.</t>
  </si>
  <si>
    <t>№25-3-00006/19 от 28.12.2018г.</t>
  </si>
  <si>
    <t>услуги банка</t>
  </si>
  <si>
    <t>Страхование</t>
  </si>
  <si>
    <t>ФГУП "Почта России"</t>
  </si>
  <si>
    <t>Капитальный ремонт</t>
  </si>
  <si>
    <t>ООО "С-Газ"</t>
  </si>
  <si>
    <t>почтовые услуги</t>
  </si>
  <si>
    <t>дизтопливо</t>
  </si>
  <si>
    <t>аренда газопровода</t>
  </si>
  <si>
    <t>Администрация Хадыженского городского поселения</t>
  </si>
  <si>
    <t>№ 01-0507/2019 от 05.07.2019г.</t>
  </si>
  <si>
    <t>№ 02-0507/2019 от 05.07.2019г.</t>
  </si>
  <si>
    <t>№ 03-0507/2019 от 05.07.2019г.</t>
  </si>
  <si>
    <t>№ 04-0507/2019 от 05.07.2019г.</t>
  </si>
  <si>
    <t>№ 05-0507/2019 от 05.07.2019г.</t>
  </si>
  <si>
    <t>ПАО "НК "Роснефть"- Кубаньнефтепродукт"</t>
  </si>
  <si>
    <t>0</t>
  </si>
  <si>
    <t>информационное обслуживание ИСС "Техэксперт:Охрана труда"</t>
  </si>
  <si>
    <t>ИП Макеев М.Н.</t>
  </si>
  <si>
    <t>№ 158/19 от 09.01.2020г.</t>
  </si>
  <si>
    <t>№173-20/04-5 от 27.12.2019г.</t>
  </si>
  <si>
    <t>куб. м</t>
  </si>
  <si>
    <t>ИП Карташов Е.И.</t>
  </si>
  <si>
    <t>№21-20/04-5 от 22.01.2020г.</t>
  </si>
  <si>
    <r>
      <t xml:space="preserve">Информация о способах приобретения, стоимости и объемах товаров, необходимых для оказания услуг по
транспортировке газа по трубопроводам ОАО "Апшеронскрайгаз" за </t>
    </r>
    <r>
      <rPr>
        <b/>
        <sz val="11"/>
        <color theme="1"/>
        <rFont val="Calibri"/>
        <family val="2"/>
        <charset val="204"/>
        <scheme val="minor"/>
      </rPr>
      <t>февраль</t>
    </r>
    <r>
      <rPr>
        <sz val="11"/>
        <color theme="1"/>
        <rFont val="Calibri"/>
        <family val="2"/>
        <charset val="204"/>
        <scheme val="minor"/>
      </rPr>
      <t xml:space="preserve"> 2020 года
</t>
    </r>
  </si>
  <si>
    <t>отсев</t>
  </si>
  <si>
    <t>м3</t>
  </si>
  <si>
    <t>ИП Васильченко Е.Н.</t>
  </si>
  <si>
    <t>товарный чек №16 от 01.02.2020г.</t>
  </si>
  <si>
    <t>кодовый замок</t>
  </si>
  <si>
    <t>ИП Зинченко Н.Г.</t>
  </si>
  <si>
    <t>манометр 1.0 МРа</t>
  </si>
  <si>
    <t>манометр 1.6 МРа</t>
  </si>
  <si>
    <t>микроволновая печь DEXP MS-80</t>
  </si>
  <si>
    <t>ООО "ДНС Ритейл"</t>
  </si>
  <si>
    <t>товарный чек б/н от 04.02.2020г.</t>
  </si>
  <si>
    <t>товарный чек №44 от 04.02.2020г.</t>
  </si>
  <si>
    <t>сетевой фильтр</t>
  </si>
  <si>
    <t>ИП Лила М.В.</t>
  </si>
  <si>
    <t>товарный чек №4408 от 05.02.2020г.</t>
  </si>
  <si>
    <t>лампа светодиод. 7вт</t>
  </si>
  <si>
    <t>лампа светодиод. 12вт</t>
  </si>
  <si>
    <t>ИП Гладков А.В.</t>
  </si>
  <si>
    <t>товарный чек №173 от 05.02.2020г.</t>
  </si>
  <si>
    <t>песок</t>
  </si>
  <si>
    <t>товарный чек №15 от 07.02.2020г.</t>
  </si>
  <si>
    <t>товарный чек №17 от 08.02.2020г.</t>
  </si>
  <si>
    <t>гравий</t>
  </si>
  <si>
    <t>товарный чек №21 от 11.02.2020г.</t>
  </si>
  <si>
    <t>товарный чек №17 от 11.02.2020г.</t>
  </si>
  <si>
    <t>товарный чек №15 от 11.02.2020г.</t>
  </si>
  <si>
    <t>горелка газ.</t>
  </si>
  <si>
    <t>ИП Фролов А.В.</t>
  </si>
  <si>
    <t>товарный чек б/н от 10.02.2020г.</t>
  </si>
  <si>
    <t>трос 8</t>
  </si>
  <si>
    <t>ИП Овчаренко Н.Б.</t>
  </si>
  <si>
    <t>тонер НР 1005</t>
  </si>
  <si>
    <t>тонер НР 1010</t>
  </si>
  <si>
    <t>тонер Brother</t>
  </si>
  <si>
    <t>ИП Карасько А.В.</t>
  </si>
  <si>
    <t>кассовый чек №2 от 05.02.2020г.</t>
  </si>
  <si>
    <t>баллон газовый</t>
  </si>
  <si>
    <t>газовый баллончик</t>
  </si>
  <si>
    <t>горелка Пьеза 915</t>
  </si>
  <si>
    <t>фонарь прожектор</t>
  </si>
  <si>
    <t>товарный чек №3058 от 07.02.2020г.</t>
  </si>
  <si>
    <t>перчатки</t>
  </si>
  <si>
    <t>мешки для мусора 30л.</t>
  </si>
  <si>
    <t>белизна</t>
  </si>
  <si>
    <t>моющее средство</t>
  </si>
  <si>
    <t>ИП Гордиенко В.В.</t>
  </si>
  <si>
    <t>товарный чек №1 от 05.02.2020г.</t>
  </si>
  <si>
    <t>насадка для швабры</t>
  </si>
  <si>
    <t>маркер-краска</t>
  </si>
  <si>
    <t>ИП Заводина М.С.</t>
  </si>
  <si>
    <t>товарный чек №69 от 06.02.2020г.</t>
  </si>
  <si>
    <t>провод ПВС</t>
  </si>
  <si>
    <t>розетка</t>
  </si>
  <si>
    <t>вилка</t>
  </si>
  <si>
    <t>катушка</t>
  </si>
  <si>
    <t>ИП Каракян Р.В.</t>
  </si>
  <si>
    <t>товарный чек №13 от 31.01.2020г.</t>
  </si>
  <si>
    <t>лампочка</t>
  </si>
  <si>
    <t>свечи</t>
  </si>
  <si>
    <t>мотор омывателя</t>
  </si>
  <si>
    <t>предохранитель</t>
  </si>
  <si>
    <t>тормозная жидкость</t>
  </si>
  <si>
    <t>к-т</t>
  </si>
  <si>
    <t>ИП Депельян С.Н.</t>
  </si>
  <si>
    <t>клеммы АКБ</t>
  </si>
  <si>
    <t>моновакуумметр двухтрубный</t>
  </si>
  <si>
    <t>товарный чек б/н от 13.02.2020г.</t>
  </si>
  <si>
    <t>пика</t>
  </si>
  <si>
    <t>вставка</t>
  </si>
  <si>
    <t>полоса</t>
  </si>
  <si>
    <t>ромашка</t>
  </si>
  <si>
    <t>товарный чек б/н от 14.02.2020г.</t>
  </si>
  <si>
    <t>тосол А-40</t>
  </si>
  <si>
    <t>упор газовой крышки багажника</t>
  </si>
  <si>
    <t>ИП Виниченко И.В.</t>
  </si>
  <si>
    <t>товарный чек б/н от 12.02.2020г.</t>
  </si>
  <si>
    <t>масло</t>
  </si>
  <si>
    <t>антифриз</t>
  </si>
  <si>
    <t>кг</t>
  </si>
  <si>
    <t>защелка</t>
  </si>
  <si>
    <t>прожектор светодиодный</t>
  </si>
  <si>
    <t>ИП Бабенко А.В.</t>
  </si>
  <si>
    <t>товарный чек №17 от 19.02.2020г.</t>
  </si>
  <si>
    <t>веник</t>
  </si>
  <si>
    <t>лента</t>
  </si>
  <si>
    <t>ООО "Сервис-Юг-ЦТО"</t>
  </si>
  <si>
    <t>кассовый чек №2 от 17.02.2020г.</t>
  </si>
  <si>
    <t>электрочайник</t>
  </si>
  <si>
    <t>лента фум 200</t>
  </si>
  <si>
    <t>прокладка сел. Д.15</t>
  </si>
  <si>
    <t>товарный чек б/н от 21.02.2020г.</t>
  </si>
  <si>
    <t>21.02.2020</t>
  </si>
  <si>
    <t>скоросшиватель</t>
  </si>
  <si>
    <t>ИП Копылова Т.Г.</t>
  </si>
  <si>
    <t>18.02.2020</t>
  </si>
  <si>
    <t>гель для пальцев</t>
  </si>
  <si>
    <t>ИП Слепцова И.В.</t>
  </si>
  <si>
    <t>товарный чек № 206 от 18.02.2020г.</t>
  </si>
  <si>
    <t>перчатки резиновые</t>
  </si>
  <si>
    <t>чистящий порошок</t>
  </si>
  <si>
    <t>чистящий гель</t>
  </si>
  <si>
    <t>товарный чек № 186 от 21.02.2020г.</t>
  </si>
  <si>
    <t>19.02.2020</t>
  </si>
  <si>
    <t>лист асбеста</t>
  </si>
  <si>
    <t>товарный чек б/н от 19.02.2020г.</t>
  </si>
  <si>
    <t>ковровое покрытие</t>
  </si>
  <si>
    <t>п/м</t>
  </si>
  <si>
    <t>товорный чек №193 от 21.02.2020г.</t>
  </si>
  <si>
    <t>20.02.2020</t>
  </si>
  <si>
    <t>подшипник ступицы</t>
  </si>
  <si>
    <t>сальник ступицы</t>
  </si>
  <si>
    <t>пыльник ступицы</t>
  </si>
  <si>
    <t>ИП Бочеев А.С.</t>
  </si>
  <si>
    <t>товарный чек№129 от 20.02.2020г.</t>
  </si>
  <si>
    <t>17.02.2020</t>
  </si>
  <si>
    <t>зарядное устройство "Тамбов"</t>
  </si>
  <si>
    <t>ИП Тахмазян С.С.</t>
  </si>
  <si>
    <t>товарный чек б/н от 17.02.2020г.</t>
  </si>
  <si>
    <t>26.02.2020</t>
  </si>
  <si>
    <t>товарный чек б/н от 26.02.2020г.</t>
  </si>
  <si>
    <t>28.02.2020</t>
  </si>
  <si>
    <t>цепь крепежная</t>
  </si>
  <si>
    <t>анкер 50*20</t>
  </si>
  <si>
    <t>ИП Румянцева А.Г.</t>
  </si>
  <si>
    <t>товарный чек №256 от 28.02.2020г.</t>
  </si>
  <si>
    <t>ступица УАЗ</t>
  </si>
  <si>
    <t>ИП Чуприненко К.А.</t>
  </si>
  <si>
    <t>товарный чек №180 от 26.02.2020г.</t>
  </si>
  <si>
    <t>ИП Коваленко А.В.</t>
  </si>
  <si>
    <t>датчик коленвала</t>
  </si>
  <si>
    <t>27.02.2020</t>
  </si>
  <si>
    <t>краска</t>
  </si>
  <si>
    <t>товарный чек б/н от 27.02.2020г.</t>
  </si>
  <si>
    <t>светильник 18Вт</t>
  </si>
  <si>
    <t>товарный чек №17 от 28.02.2020г.</t>
  </si>
  <si>
    <t>14.02.2020</t>
  </si>
  <si>
    <t>труба 60*40*2</t>
  </si>
  <si>
    <t>труба 40*20*2</t>
  </si>
  <si>
    <t>труба 20*20*2</t>
  </si>
  <si>
    <t>полоса 40*4</t>
  </si>
  <si>
    <t>растворитель №650</t>
  </si>
  <si>
    <t>грунт ГФ. 2 кг</t>
  </si>
  <si>
    <t>м</t>
  </si>
  <si>
    <t>договор поставки №26 от 14.02.2020г.</t>
  </si>
  <si>
    <t>табличка</t>
  </si>
  <si>
    <t>ООО "М-Графика"</t>
  </si>
  <si>
    <t>договор №142 от 31.01.2020г.</t>
  </si>
  <si>
    <t>электроды Ф-3 (1кг)</t>
  </si>
  <si>
    <t>диск отрезной 230*1,8*22</t>
  </si>
  <si>
    <t>фланец 80/16-8 отв.</t>
  </si>
  <si>
    <t>болт м16*70</t>
  </si>
  <si>
    <t>паронитовая прокладка д80</t>
  </si>
  <si>
    <t>гайка м16</t>
  </si>
  <si>
    <t>кран 11с67п д50</t>
  </si>
  <si>
    <t>кран 11с67п д80</t>
  </si>
  <si>
    <t>паронитовая прокладка д50</t>
  </si>
  <si>
    <t>фланец 50/16</t>
  </si>
  <si>
    <t>ООО "Юг Газ- Сервис"</t>
  </si>
  <si>
    <t>договор купли-продажи №А-8 от 18.02.2020г.</t>
  </si>
  <si>
    <t>паронитовая прокладка д100</t>
  </si>
  <si>
    <t>фланец 100/16</t>
  </si>
  <si>
    <t>кран 11с67п д100</t>
  </si>
  <si>
    <t>договор купли-продажи №А-7 от 18.02.2020г.</t>
  </si>
  <si>
    <t>отвод д 108*4</t>
  </si>
  <si>
    <t>ООО "Провизия"</t>
  </si>
  <si>
    <t>договор поставки №9 от 27.01.2020г.</t>
  </si>
  <si>
    <t xml:space="preserve">радиотелефон ALCATEL M350 </t>
  </si>
  <si>
    <t>договор купли-продажи №Е-00059654</t>
  </si>
  <si>
    <t>пылесос тонерный ПТ-1200М</t>
  </si>
  <si>
    <t>ИП Шурыгин С.А.</t>
  </si>
  <si>
    <t>договор постовки №27-20/04-5 от 03.02.2020г.</t>
  </si>
  <si>
    <t>лист металлический</t>
  </si>
  <si>
    <t>грунт-эмаль 3 в 1</t>
  </si>
  <si>
    <t>навес</t>
  </si>
  <si>
    <t>договор поставки №23 от 10.02.2020г.</t>
  </si>
  <si>
    <t>лестница трансформер</t>
  </si>
  <si>
    <t>договор поставки №23-20/04-5 от 23.01.2020г.</t>
  </si>
  <si>
    <t>диск алмазный по железоб. 500*25,4*10</t>
  </si>
  <si>
    <t xml:space="preserve">договор поставки №26-20/04-5 от 28.01.2020г. </t>
  </si>
  <si>
    <t>перфоратор ПРЭ-3</t>
  </si>
  <si>
    <t xml:space="preserve">договор поставки №24-20/04-5 от 24.01.2020г. </t>
  </si>
  <si>
    <t>12.02.2020г.</t>
  </si>
  <si>
    <t>УШМ 125мм/900</t>
  </si>
  <si>
    <t>секатор</t>
  </si>
  <si>
    <t>набор головок</t>
  </si>
  <si>
    <t>набор отверток профессиональных</t>
  </si>
  <si>
    <t>мультиметр</t>
  </si>
  <si>
    <t>ключ газовый №2</t>
  </si>
  <si>
    <t>кувалда</t>
  </si>
  <si>
    <t>набор ключей рожковых</t>
  </si>
  <si>
    <t>горелка газовая</t>
  </si>
  <si>
    <t>шланг кислородный д. 6,3</t>
  </si>
  <si>
    <t>п.м</t>
  </si>
  <si>
    <t>шланг кислородный д. 8</t>
  </si>
  <si>
    <t xml:space="preserve">договор поставки №25-20/04-5 от 24.01.2020г. </t>
  </si>
  <si>
    <t>масло моторное G-Energy Expert 10w-40</t>
  </si>
  <si>
    <t>элемент фильтрующий очистки масла</t>
  </si>
  <si>
    <t>ООО "СК-Авто"</t>
  </si>
  <si>
    <t xml:space="preserve">договор поставки №35 от 04.02.2020г. </t>
  </si>
  <si>
    <t>свеча зажигания</t>
  </si>
  <si>
    <t>герметик серый 85гр.</t>
  </si>
  <si>
    <t>изолента "ДиаЛУЧ" черная 15мм*20м</t>
  </si>
  <si>
    <t>смазка Литол-24</t>
  </si>
  <si>
    <t>смазка универсальная синяя 0,4кг</t>
  </si>
  <si>
    <t>10.02.2020</t>
  </si>
  <si>
    <t>№6 от 23.01.2020г.</t>
  </si>
  <si>
    <t>ацетилен</t>
  </si>
  <si>
    <t xml:space="preserve">договор поставки №11 от 20.02.2020г. </t>
  </si>
  <si>
    <t>кислород</t>
  </si>
  <si>
    <t>мегеон детектор утечки горючих газов</t>
  </si>
  <si>
    <t>ООО "Все инструменты.ru"</t>
  </si>
  <si>
    <t xml:space="preserve">договор поставки №20/2401-29 от 24.01.2020г. </t>
  </si>
  <si>
    <t>мотопомпа бензиновая Honda</t>
  </si>
  <si>
    <t>№ б/н от 29.02.2020г.</t>
  </si>
  <si>
    <t>проверка техсостояния автотранспортного средства</t>
  </si>
  <si>
    <t>ООО "Автоцентр"</t>
  </si>
  <si>
    <t>№б/н от 28.02.2020г.</t>
  </si>
  <si>
    <t>кадастровые работы с изготовлением технических планов и оказание информационных услуг с комплектацией документов в электронном виде для Росреестра</t>
  </si>
  <si>
    <t>ГБУКК "Краевая техническая инвентаризация-Краевое БТИ"</t>
  </si>
  <si>
    <t>№92/20-115 от 20.02.2020г.</t>
  </si>
  <si>
    <t>ИП Беляшев А.Н.</t>
  </si>
  <si>
    <t>№ 40-20/04-5 от 12.02.2020г.</t>
  </si>
  <si>
    <t>услуги спецтехники на объекте "Текущий ремонт РГНД д 100 мм по ул. Островского в г. Апшеронск"</t>
  </si>
  <si>
    <t>м.ч.</t>
  </si>
  <si>
    <t>услуги спецтехники на объекте "Текущий ремонт РГНД д 159 мм по ул. Целинной в г. Апшеронск"</t>
  </si>
  <si>
    <t>№ 38-20/04-5 от 10.02.2020г.</t>
  </si>
  <si>
    <t>№ 39-20/04-5 от 11.02.2020г.</t>
  </si>
  <si>
    <t>услуги спецтехники на объекте "Текущий ремонт РГНД д 100 мм по ул. Соцгородок в г. Апшеронск"</t>
  </si>
  <si>
    <t>№ 30-20/04-5 от 07.02.2020г.</t>
  </si>
  <si>
    <t>услуги спецтехники на объекте "Текущий ремонт РГНД д 100 мм по ул. Ворошилова в г. Апшеронск"</t>
  </si>
  <si>
    <t>№ 37-20/04-5 от 04.02.2020г.</t>
  </si>
  <si>
    <t>№ 36-20/04-5 от 03.02.2020г.</t>
  </si>
  <si>
    <t>№ 28-20/04-5 от 28.01.2020г.</t>
  </si>
  <si>
    <t>№ 29-20/04-5 от 07.02.2020г.</t>
  </si>
  <si>
    <t>ООО "Мегафон Кавказ"</t>
  </si>
  <si>
    <t>товарный чек № б/н от 24.02.2020г.</t>
  </si>
  <si>
    <t>кассовый чек №  00102 от 20.02.2020г.</t>
  </si>
  <si>
    <t>кассовый чек №  00315 от 03.02.2020г.</t>
  </si>
  <si>
    <t>ООО "Газпромнефть Центрт"</t>
  </si>
  <si>
    <t>кассовый чек № 96 от 10.02.2020г.</t>
  </si>
  <si>
    <t>кассовый чек №  00041 от 26.02.2020г.</t>
  </si>
  <si>
    <t>конверты</t>
  </si>
  <si>
    <t>открытки</t>
  </si>
  <si>
    <t>№ б/н от 17.02.2020г.</t>
  </si>
  <si>
    <t>№ б/н от 28.02.2020г.</t>
  </si>
  <si>
    <t>лампа Е40 30вт</t>
  </si>
  <si>
    <t>лампа Е27 20 вт</t>
  </si>
  <si>
    <t>лист г/к 3,0*1250*2500</t>
  </si>
  <si>
    <t>тн</t>
  </si>
  <si>
    <t>договор поставки №8 от 25.01.2020г.</t>
  </si>
  <si>
    <t>труба д. 108*4</t>
  </si>
  <si>
    <t>договор поставки №6 от 23.01.2020г.</t>
  </si>
  <si>
    <t>договор поставки №7 от 24.01.2020г.</t>
  </si>
  <si>
    <t>договор поставки №1 от 15.01.2020г.</t>
  </si>
  <si>
    <t>договор поставки №2 от 16.01.2020г.</t>
  </si>
  <si>
    <t>договор поставки №3 от 20.01.2020г.</t>
  </si>
  <si>
    <t>договор поставки №4 от 21.01.2020г.</t>
  </si>
  <si>
    <t>договор поставки №5 от 22.01.2020г.</t>
  </si>
  <si>
    <t>12.02.2020</t>
  </si>
  <si>
    <t>труба д. 89*4</t>
  </si>
  <si>
    <t>шланг кислородный д9</t>
  </si>
  <si>
    <t>№ 14/20/02 от 03.02.2020г.</t>
  </si>
  <si>
    <t>№ 15/20/02 от 03.02.2020г.</t>
  </si>
  <si>
    <t>№34 от 03.01.2020г.</t>
  </si>
  <si>
    <t>№2 от 03.02.2020г.</t>
  </si>
  <si>
    <t>кассовый чек №  23051 от 17.02.2020г.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</si>
</sst>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#,##0.00000"/>
    <numFmt numFmtId="166" formatCode="#,##0.0000"/>
    <numFmt numFmtId="167" formatCode="#,##0.000000"/>
    <numFmt numFmtId="168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</font>
    <font>
      <sz val="8"/>
      <name val="Arial"/>
      <family val="2"/>
    </font>
    <font>
      <sz val="9"/>
      <color theme="1"/>
      <name val="Arial"/>
      <family val="2"/>
      <charset val="204"/>
    </font>
    <font>
      <sz val="9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21">
    <xf numFmtId="0" fontId="0" fillId="0" borderId="0" xfId="0"/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vertical="top" wrapText="1"/>
    </xf>
    <xf numFmtId="164" fontId="0" fillId="0" borderId="13" xfId="0" applyNumberFormat="1" applyBorder="1" applyAlignment="1">
      <alignment vertical="top"/>
    </xf>
    <xf numFmtId="0" fontId="0" fillId="0" borderId="0" xfId="0" applyAlignment="1">
      <alignment horizontal="center"/>
    </xf>
    <xf numFmtId="165" fontId="0" fillId="0" borderId="13" xfId="0" applyNumberFormat="1" applyBorder="1" applyAlignment="1">
      <alignment vertical="top"/>
    </xf>
    <xf numFmtId="0" fontId="0" fillId="0" borderId="13" xfId="0" applyBorder="1" applyAlignment="1">
      <alignment horizontal="center" vertical="top"/>
    </xf>
    <xf numFmtId="1" fontId="0" fillId="0" borderId="13" xfId="0" applyNumberFormat="1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0" xfId="0" applyAlignment="1">
      <alignment vertical="top"/>
    </xf>
    <xf numFmtId="0" fontId="6" fillId="2" borderId="13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166" fontId="0" fillId="0" borderId="13" xfId="0" applyNumberFormat="1" applyBorder="1" applyAlignment="1">
      <alignment vertical="top"/>
    </xf>
    <xf numFmtId="0" fontId="0" fillId="0" borderId="13" xfId="0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horizontal="center" vertical="top"/>
    </xf>
    <xf numFmtId="1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13" xfId="0" applyFill="1" applyBorder="1" applyAlignment="1">
      <alignment vertical="top"/>
    </xf>
    <xf numFmtId="165" fontId="0" fillId="0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 vertical="top"/>
    </xf>
    <xf numFmtId="1" fontId="0" fillId="0" borderId="13" xfId="0" applyNumberFormat="1" applyFill="1" applyBorder="1" applyAlignment="1">
      <alignment vertical="top"/>
    </xf>
    <xf numFmtId="0" fontId="1" fillId="3" borderId="13" xfId="0" applyFont="1" applyFill="1" applyBorder="1" applyAlignment="1">
      <alignment horizontal="center" vertical="top" wrapText="1"/>
    </xf>
    <xf numFmtId="165" fontId="0" fillId="3" borderId="13" xfId="0" applyNumberFormat="1" applyFill="1" applyBorder="1" applyAlignment="1">
      <alignment vertical="top"/>
    </xf>
    <xf numFmtId="166" fontId="0" fillId="3" borderId="13" xfId="0" applyNumberFormat="1" applyFill="1" applyBorder="1" applyAlignment="1">
      <alignment vertical="top"/>
    </xf>
    <xf numFmtId="167" fontId="0" fillId="3" borderId="13" xfId="0" applyNumberFormat="1" applyFill="1" applyBorder="1" applyAlignment="1">
      <alignment vertical="top"/>
    </xf>
    <xf numFmtId="164" fontId="6" fillId="2" borderId="13" xfId="0" applyNumberFormat="1" applyFont="1" applyFill="1" applyBorder="1" applyAlignment="1">
      <alignment horizontal="right" vertical="top" wrapText="1"/>
    </xf>
    <xf numFmtId="0" fontId="1" fillId="0" borderId="13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vertical="top"/>
    </xf>
    <xf numFmtId="0" fontId="0" fillId="0" borderId="13" xfId="0" applyNumberFormat="1" applyBorder="1" applyAlignment="1">
      <alignment vertical="top"/>
    </xf>
    <xf numFmtId="164" fontId="0" fillId="4" borderId="13" xfId="0" applyNumberFormat="1" applyFill="1" applyBorder="1" applyAlignment="1">
      <alignment vertical="top"/>
    </xf>
    <xf numFmtId="0" fontId="0" fillId="4" borderId="13" xfId="0" applyFill="1" applyBorder="1" applyAlignment="1">
      <alignment horizontal="center" vertical="top"/>
    </xf>
    <xf numFmtId="0" fontId="6" fillId="4" borderId="13" xfId="0" applyFont="1" applyFill="1" applyBorder="1" applyAlignment="1">
      <alignment horizontal="right" vertical="top" wrapText="1"/>
    </xf>
    <xf numFmtId="0" fontId="0" fillId="4" borderId="13" xfId="0" applyFill="1" applyBorder="1" applyAlignment="1">
      <alignment vertical="top"/>
    </xf>
    <xf numFmtId="1" fontId="0" fillId="4" borderId="13" xfId="0" applyNumberFormat="1" applyFill="1" applyBorder="1" applyAlignment="1">
      <alignment vertical="top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4" fontId="5" fillId="0" borderId="13" xfId="0" applyNumberFormat="1" applyFont="1" applyBorder="1" applyAlignment="1">
      <alignment horizontal="righ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3" fillId="3" borderId="1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vertical="center"/>
    </xf>
    <xf numFmtId="14" fontId="4" fillId="0" borderId="13" xfId="0" applyNumberFormat="1" applyFont="1" applyBorder="1" applyAlignment="1">
      <alignment vertical="center"/>
    </xf>
    <xf numFmtId="0" fontId="6" fillId="0" borderId="13" xfId="0" applyFont="1" applyFill="1" applyBorder="1" applyAlignment="1">
      <alignment horizontal="right" vertical="top" wrapText="1"/>
    </xf>
    <xf numFmtId="0" fontId="10" fillId="2" borderId="13" xfId="0" applyFont="1" applyFill="1" applyBorder="1" applyAlignment="1">
      <alignment horizontal="left" vertical="center" wrapText="1"/>
    </xf>
    <xf numFmtId="0" fontId="8" fillId="0" borderId="13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vertical="top" wrapText="1"/>
    </xf>
    <xf numFmtId="165" fontId="9" fillId="0" borderId="13" xfId="0" applyNumberFormat="1" applyFont="1" applyFill="1" applyBorder="1" applyAlignment="1">
      <alignment vertical="top"/>
    </xf>
    <xf numFmtId="0" fontId="9" fillId="0" borderId="13" xfId="0" applyFont="1" applyBorder="1" applyAlignment="1">
      <alignment horizontal="center" vertical="top"/>
    </xf>
    <xf numFmtId="0" fontId="9" fillId="0" borderId="13" xfId="0" applyFont="1" applyFill="1" applyBorder="1" applyAlignment="1">
      <alignment vertical="top"/>
    </xf>
    <xf numFmtId="0" fontId="9" fillId="0" borderId="0" xfId="0" applyFont="1"/>
    <xf numFmtId="0" fontId="0" fillId="0" borderId="13" xfId="0" applyFill="1" applyBorder="1" applyAlignment="1">
      <alignment horizontal="center"/>
    </xf>
    <xf numFmtId="164" fontId="0" fillId="0" borderId="13" xfId="0" applyNumberFormat="1" applyFill="1" applyBorder="1" applyAlignment="1">
      <alignment vertical="top"/>
    </xf>
    <xf numFmtId="0" fontId="0" fillId="0" borderId="13" xfId="0" applyNumberFormat="1" applyFill="1" applyBorder="1" applyAlignment="1">
      <alignment vertical="top"/>
    </xf>
    <xf numFmtId="0" fontId="3" fillId="0" borderId="1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vertical="center"/>
    </xf>
    <xf numFmtId="49" fontId="4" fillId="0" borderId="13" xfId="0" applyNumberFormat="1" applyFont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1" fillId="2" borderId="14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9" fillId="0" borderId="13" xfId="0" applyFont="1" applyFill="1" applyBorder="1" applyAlignment="1">
      <alignment vertical="top" wrapText="1"/>
    </xf>
    <xf numFmtId="0" fontId="6" fillId="2" borderId="13" xfId="0" applyFont="1" applyFill="1" applyBorder="1" applyAlignment="1">
      <alignment horizontal="center" vertical="top" wrapText="1"/>
    </xf>
    <xf numFmtId="1" fontId="0" fillId="0" borderId="13" xfId="0" applyNumberFormat="1" applyFont="1" applyBorder="1" applyAlignment="1">
      <alignment horizontal="center" vertical="top"/>
    </xf>
    <xf numFmtId="14" fontId="5" fillId="0" borderId="13" xfId="0" applyNumberFormat="1" applyFont="1" applyBorder="1" applyAlignment="1">
      <alignment vertical="center"/>
    </xf>
    <xf numFmtId="14" fontId="5" fillId="0" borderId="13" xfId="0" applyNumberFormat="1" applyFont="1" applyFill="1" applyBorder="1" applyAlignment="1">
      <alignment vertical="center"/>
    </xf>
    <xf numFmtId="165" fontId="9" fillId="0" borderId="13" xfId="0" applyNumberFormat="1" applyFont="1" applyBorder="1" applyAlignment="1">
      <alignment vertical="top"/>
    </xf>
    <xf numFmtId="0" fontId="9" fillId="0" borderId="13" xfId="0" applyFont="1" applyBorder="1" applyAlignment="1">
      <alignment vertical="top"/>
    </xf>
    <xf numFmtId="0" fontId="14" fillId="2" borderId="13" xfId="0" applyFont="1" applyFill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right" vertical="center"/>
    </xf>
    <xf numFmtId="0" fontId="1" fillId="0" borderId="0" xfId="0" applyFont="1"/>
    <xf numFmtId="0" fontId="0" fillId="0" borderId="13" xfId="0" applyFont="1" applyFill="1" applyBorder="1" applyAlignment="1">
      <alignment vertical="top" wrapText="1"/>
    </xf>
    <xf numFmtId="164" fontId="0" fillId="0" borderId="13" xfId="0" applyNumberFormat="1" applyFont="1" applyFill="1" applyBorder="1" applyAlignment="1">
      <alignment vertical="top"/>
    </xf>
    <xf numFmtId="0" fontId="0" fillId="0" borderId="13" xfId="0" applyFont="1" applyFill="1" applyBorder="1" applyAlignment="1">
      <alignment horizontal="center" vertical="top"/>
    </xf>
    <xf numFmtId="0" fontId="0" fillId="0" borderId="13" xfId="0" applyNumberFormat="1" applyFont="1" applyFill="1" applyBorder="1" applyAlignment="1">
      <alignment vertical="top"/>
    </xf>
    <xf numFmtId="165" fontId="0" fillId="0" borderId="13" xfId="0" applyNumberFormat="1" applyFont="1" applyFill="1" applyBorder="1" applyAlignment="1">
      <alignment vertical="top"/>
    </xf>
    <xf numFmtId="0" fontId="0" fillId="0" borderId="13" xfId="0" applyFont="1" applyBorder="1" applyAlignment="1">
      <alignment vertical="top"/>
    </xf>
    <xf numFmtId="0" fontId="0" fillId="0" borderId="13" xfId="0" applyFont="1" applyBorder="1" applyAlignment="1">
      <alignment vertical="top" wrapText="1"/>
    </xf>
    <xf numFmtId="168" fontId="0" fillId="0" borderId="13" xfId="0" applyNumberFormat="1" applyFill="1" applyBorder="1" applyAlignment="1">
      <alignment vertical="top"/>
    </xf>
    <xf numFmtId="0" fontId="16" fillId="0" borderId="13" xfId="1" applyNumberFormat="1" applyFont="1" applyFill="1" applyBorder="1" applyAlignment="1"/>
    <xf numFmtId="0" fontId="16" fillId="0" borderId="15" xfId="1" applyNumberFormat="1" applyFont="1" applyFill="1" applyBorder="1" applyAlignment="1">
      <alignment vertical="top"/>
    </xf>
    <xf numFmtId="0" fontId="17" fillId="0" borderId="13" xfId="1" applyNumberFormat="1" applyFont="1" applyFill="1" applyBorder="1" applyAlignment="1">
      <alignment vertical="top" wrapText="1"/>
    </xf>
    <xf numFmtId="0" fontId="17" fillId="0" borderId="15" xfId="1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right" vertical="top" wrapText="1"/>
    </xf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20"/>
  <sheetViews>
    <sheetView tabSelected="1" topLeftCell="A198" zoomScale="110" zoomScaleNormal="110" workbookViewId="0">
      <selection activeCell="B212" sqref="B212"/>
    </sheetView>
  </sheetViews>
  <sheetFormatPr defaultRowHeight="15" x14ac:dyDescent="0.25"/>
  <cols>
    <col min="1" max="1" width="10.85546875" style="7" bestFit="1" customWidth="1"/>
    <col min="2" max="2" width="10" style="41" customWidth="1"/>
    <col min="3" max="4" width="4" style="42" customWidth="1"/>
    <col min="5" max="5" width="3.28515625" style="42" customWidth="1"/>
    <col min="6" max="6" width="3.5703125" style="42" customWidth="1"/>
    <col min="7" max="7" width="3.42578125" style="42" customWidth="1"/>
    <col min="8" max="8" width="4" style="42" customWidth="1"/>
    <col min="9" max="9" width="4.7109375" style="42" customWidth="1"/>
    <col min="10" max="10" width="4" style="42" customWidth="1"/>
    <col min="11" max="11" width="5.42578125" style="42" customWidth="1"/>
    <col min="12" max="12" width="3.7109375" style="42" customWidth="1"/>
    <col min="13" max="13" width="9.140625" style="42"/>
    <col min="14" max="14" width="18.28515625" style="42" customWidth="1"/>
    <col min="15" max="15" width="12.5703125" style="42" customWidth="1"/>
    <col min="16" max="16" width="33.28515625" style="12" customWidth="1"/>
    <col min="17" max="17" width="13.28515625" style="12" customWidth="1"/>
    <col min="18" max="18" width="9.140625" style="12"/>
    <col min="19" max="19" width="9.5703125" style="12" bestFit="1" customWidth="1"/>
    <col min="20" max="20" width="11.85546875" style="12" customWidth="1"/>
    <col min="21" max="21" width="41" style="12" customWidth="1"/>
    <col min="22" max="22" width="41.140625" style="12" customWidth="1"/>
  </cols>
  <sheetData>
    <row r="1" spans="1:22" ht="27" customHeight="1" x14ac:dyDescent="0.25">
      <c r="T1" s="114" t="s">
        <v>58</v>
      </c>
      <c r="U1" s="114"/>
      <c r="V1" s="114"/>
    </row>
    <row r="2" spans="1:22" ht="31.5" customHeight="1" x14ac:dyDescent="0.25">
      <c r="A2" s="115" t="s">
        <v>99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</row>
    <row r="3" spans="1:22" ht="15.75" thickBot="1" x14ac:dyDescent="0.3"/>
    <row r="4" spans="1:22" ht="46.5" customHeight="1" thickBot="1" x14ac:dyDescent="0.3">
      <c r="A4" s="117" t="s">
        <v>0</v>
      </c>
      <c r="B4" s="111" t="s">
        <v>18</v>
      </c>
      <c r="C4" s="99" t="s">
        <v>1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1"/>
      <c r="P4" s="93" t="s">
        <v>2</v>
      </c>
      <c r="Q4" s="96" t="s">
        <v>27</v>
      </c>
      <c r="R4" s="96" t="s">
        <v>3</v>
      </c>
      <c r="S4" s="96" t="s">
        <v>28</v>
      </c>
      <c r="T4" s="96" t="s">
        <v>29</v>
      </c>
      <c r="U4" s="96" t="s">
        <v>30</v>
      </c>
      <c r="V4" s="96" t="s">
        <v>4</v>
      </c>
    </row>
    <row r="5" spans="1:22" ht="24.75" customHeight="1" thickBot="1" x14ac:dyDescent="0.3">
      <c r="A5" s="118"/>
      <c r="B5" s="112"/>
      <c r="C5" s="99" t="s">
        <v>5</v>
      </c>
      <c r="D5" s="100"/>
      <c r="E5" s="100"/>
      <c r="F5" s="100"/>
      <c r="G5" s="100"/>
      <c r="H5" s="100"/>
      <c r="I5" s="100"/>
      <c r="J5" s="100"/>
      <c r="K5" s="100"/>
      <c r="L5" s="100"/>
      <c r="M5" s="101"/>
      <c r="N5" s="102" t="s">
        <v>57</v>
      </c>
      <c r="O5" s="103"/>
      <c r="P5" s="94"/>
      <c r="Q5" s="97"/>
      <c r="R5" s="97"/>
      <c r="S5" s="97"/>
      <c r="T5" s="97"/>
      <c r="U5" s="97"/>
      <c r="V5" s="97"/>
    </row>
    <row r="6" spans="1:22" ht="24.75" customHeight="1" thickBot="1" x14ac:dyDescent="0.3">
      <c r="A6" s="118"/>
      <c r="B6" s="112"/>
      <c r="C6" s="99" t="s">
        <v>7</v>
      </c>
      <c r="D6" s="100"/>
      <c r="E6" s="100"/>
      <c r="F6" s="100"/>
      <c r="G6" s="100"/>
      <c r="H6" s="100"/>
      <c r="I6" s="100"/>
      <c r="J6" s="100"/>
      <c r="K6" s="100"/>
      <c r="L6" s="101"/>
      <c r="M6" s="108" t="s">
        <v>25</v>
      </c>
      <c r="N6" s="104" t="s">
        <v>6</v>
      </c>
      <c r="O6" s="105"/>
      <c r="P6" s="94"/>
      <c r="Q6" s="97"/>
      <c r="R6" s="97"/>
      <c r="S6" s="97"/>
      <c r="T6" s="97"/>
      <c r="U6" s="97"/>
      <c r="V6" s="97"/>
    </row>
    <row r="7" spans="1:22" ht="15.75" customHeight="1" x14ac:dyDescent="0.25">
      <c r="A7" s="118"/>
      <c r="B7" s="112"/>
      <c r="C7" s="102" t="s">
        <v>8</v>
      </c>
      <c r="D7" s="106"/>
      <c r="E7" s="103"/>
      <c r="F7" s="102" t="s">
        <v>9</v>
      </c>
      <c r="G7" s="106"/>
      <c r="H7" s="103"/>
      <c r="I7" s="102" t="s">
        <v>10</v>
      </c>
      <c r="J7" s="103"/>
      <c r="K7" s="102" t="s">
        <v>10</v>
      </c>
      <c r="L7" s="103"/>
      <c r="M7" s="109"/>
      <c r="N7" s="96" t="s">
        <v>26</v>
      </c>
      <c r="O7" s="96" t="s">
        <v>13</v>
      </c>
      <c r="P7" s="94"/>
      <c r="Q7" s="97"/>
      <c r="R7" s="97"/>
      <c r="S7" s="97"/>
      <c r="T7" s="97"/>
      <c r="U7" s="97"/>
      <c r="V7" s="97"/>
    </row>
    <row r="8" spans="1:22" ht="27" customHeight="1" thickBot="1" x14ac:dyDescent="0.3">
      <c r="A8" s="118"/>
      <c r="B8" s="112"/>
      <c r="C8" s="104"/>
      <c r="D8" s="107"/>
      <c r="E8" s="105"/>
      <c r="F8" s="104"/>
      <c r="G8" s="107"/>
      <c r="H8" s="105"/>
      <c r="I8" s="104" t="s">
        <v>11</v>
      </c>
      <c r="J8" s="105"/>
      <c r="K8" s="104" t="s">
        <v>12</v>
      </c>
      <c r="L8" s="105"/>
      <c r="M8" s="109"/>
      <c r="N8" s="97"/>
      <c r="O8" s="97"/>
      <c r="P8" s="94"/>
      <c r="Q8" s="97"/>
      <c r="R8" s="97"/>
      <c r="S8" s="97"/>
      <c r="T8" s="97"/>
      <c r="U8" s="97"/>
      <c r="V8" s="97"/>
    </row>
    <row r="9" spans="1:22" ht="24.75" customHeight="1" x14ac:dyDescent="0.25">
      <c r="A9" s="118"/>
      <c r="B9" s="112"/>
      <c r="C9" s="96" t="s">
        <v>14</v>
      </c>
      <c r="D9" s="96" t="s">
        <v>19</v>
      </c>
      <c r="E9" s="96" t="s">
        <v>15</v>
      </c>
      <c r="F9" s="96" t="s">
        <v>16</v>
      </c>
      <c r="G9" s="96" t="s">
        <v>20</v>
      </c>
      <c r="H9" s="96" t="s">
        <v>17</v>
      </c>
      <c r="I9" s="96" t="s">
        <v>21</v>
      </c>
      <c r="J9" s="96" t="s">
        <v>22</v>
      </c>
      <c r="K9" s="96" t="s">
        <v>23</v>
      </c>
      <c r="L9" s="96" t="s">
        <v>24</v>
      </c>
      <c r="M9" s="109"/>
      <c r="N9" s="97"/>
      <c r="O9" s="97"/>
      <c r="P9" s="94"/>
      <c r="Q9" s="97"/>
      <c r="R9" s="97"/>
      <c r="S9" s="97"/>
      <c r="T9" s="97"/>
      <c r="U9" s="97"/>
      <c r="V9" s="97"/>
    </row>
    <row r="10" spans="1:22" ht="186.75" customHeight="1" thickBot="1" x14ac:dyDescent="0.3">
      <c r="A10" s="119"/>
      <c r="B10" s="113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110"/>
      <c r="N10" s="98"/>
      <c r="O10" s="98"/>
      <c r="P10" s="95"/>
      <c r="Q10" s="98"/>
      <c r="R10" s="98"/>
      <c r="S10" s="98"/>
      <c r="T10" s="98"/>
      <c r="U10" s="98"/>
      <c r="V10" s="98"/>
    </row>
    <row r="11" spans="1:22" s="70" customFormat="1" x14ac:dyDescent="0.25">
      <c r="A11" s="66">
        <v>1</v>
      </c>
      <c r="B11" s="67">
        <v>2</v>
      </c>
      <c r="C11" s="68">
        <v>3</v>
      </c>
      <c r="D11" s="68">
        <v>4</v>
      </c>
      <c r="E11" s="68">
        <v>5</v>
      </c>
      <c r="F11" s="68">
        <v>6</v>
      </c>
      <c r="G11" s="68">
        <v>7</v>
      </c>
      <c r="H11" s="68">
        <v>8</v>
      </c>
      <c r="I11" s="68">
        <v>9</v>
      </c>
      <c r="J11" s="68">
        <v>10</v>
      </c>
      <c r="K11" s="68">
        <v>11</v>
      </c>
      <c r="L11" s="68">
        <v>12</v>
      </c>
      <c r="M11" s="68">
        <v>13</v>
      </c>
      <c r="N11" s="68">
        <v>14</v>
      </c>
      <c r="O11" s="68">
        <v>15</v>
      </c>
      <c r="P11" s="69">
        <v>16</v>
      </c>
      <c r="Q11" s="68">
        <v>17</v>
      </c>
      <c r="R11" s="68">
        <v>18</v>
      </c>
      <c r="S11" s="68">
        <v>19</v>
      </c>
      <c r="T11" s="68">
        <v>20</v>
      </c>
      <c r="U11" s="68">
        <v>21</v>
      </c>
      <c r="V11" s="68">
        <v>22</v>
      </c>
    </row>
    <row r="12" spans="1:22" x14ac:dyDescent="0.25">
      <c r="A12" s="4">
        <v>1</v>
      </c>
      <c r="B12" s="43">
        <v>43890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 t="s">
        <v>56</v>
      </c>
      <c r="O12" s="32">
        <v>0</v>
      </c>
      <c r="P12" s="31" t="s">
        <v>36</v>
      </c>
      <c r="Q12" s="30">
        <v>9.4499999999999993</v>
      </c>
      <c r="R12" s="13" t="s">
        <v>59</v>
      </c>
      <c r="S12" s="78">
        <v>8.4280000000000008</v>
      </c>
      <c r="T12" s="30">
        <f>Q12*S12</f>
        <v>79.644599999999997</v>
      </c>
      <c r="U12" s="14" t="s">
        <v>60</v>
      </c>
      <c r="V12" s="14" t="s">
        <v>61</v>
      </c>
    </row>
    <row r="13" spans="1:22" x14ac:dyDescent="0.25">
      <c r="A13" s="4"/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8"/>
      <c r="O13" s="48"/>
      <c r="P13" s="34" t="s">
        <v>42</v>
      </c>
      <c r="Q13" s="18"/>
      <c r="R13" s="21"/>
      <c r="S13" s="21"/>
      <c r="T13" s="18"/>
      <c r="U13" s="21"/>
      <c r="V13" s="21"/>
    </row>
    <row r="14" spans="1:22" ht="51" customHeight="1" x14ac:dyDescent="0.25">
      <c r="A14" s="4">
        <v>2</v>
      </c>
      <c r="B14" s="43">
        <v>43890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5" t="s">
        <v>56</v>
      </c>
      <c r="O14" s="64">
        <v>0</v>
      </c>
      <c r="P14" s="17" t="s">
        <v>72</v>
      </c>
      <c r="Q14" s="30">
        <v>6.3228600000000004</v>
      </c>
      <c r="R14" s="15" t="s">
        <v>70</v>
      </c>
      <c r="S14" s="78">
        <v>12.827999999999999</v>
      </c>
      <c r="T14" s="8">
        <f>Q14*S14</f>
        <v>81.109648079999999</v>
      </c>
      <c r="U14" s="5" t="s">
        <v>73</v>
      </c>
      <c r="V14" s="5" t="s">
        <v>74</v>
      </c>
    </row>
    <row r="15" spans="1:22" ht="46.5" customHeight="1" x14ac:dyDescent="0.25">
      <c r="A15" s="4">
        <f>1+A14</f>
        <v>3</v>
      </c>
      <c r="B15" s="43">
        <v>43890</v>
      </c>
      <c r="C15" s="44">
        <v>0</v>
      </c>
      <c r="D15" s="44">
        <v>0</v>
      </c>
      <c r="E15" s="44">
        <v>0</v>
      </c>
      <c r="F15" s="44">
        <v>0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5" t="s">
        <v>56</v>
      </c>
      <c r="O15" s="64">
        <v>0</v>
      </c>
      <c r="P15" s="17" t="s">
        <v>71</v>
      </c>
      <c r="Q15" s="30">
        <v>6.3228600000000004</v>
      </c>
      <c r="R15" s="15" t="s">
        <v>70</v>
      </c>
      <c r="S15" s="78">
        <v>9.0289999999999999</v>
      </c>
      <c r="T15" s="8">
        <f>S15*Q15</f>
        <v>57.089102940000004</v>
      </c>
      <c r="U15" s="5" t="s">
        <v>73</v>
      </c>
      <c r="V15" s="5" t="s">
        <v>75</v>
      </c>
    </row>
    <row r="16" spans="1:22" ht="44.25" customHeight="1" x14ac:dyDescent="0.25">
      <c r="A16" s="4">
        <f t="shared" ref="A16:A79" si="0">1+A15</f>
        <v>4</v>
      </c>
      <c r="B16" s="43">
        <v>43890</v>
      </c>
      <c r="C16" s="44">
        <v>0</v>
      </c>
      <c r="D16" s="44">
        <v>0</v>
      </c>
      <c r="E16" s="44">
        <v>0</v>
      </c>
      <c r="F16" s="44">
        <v>0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5" t="s">
        <v>56</v>
      </c>
      <c r="O16" s="64">
        <v>0</v>
      </c>
      <c r="P16" s="17" t="s">
        <v>31</v>
      </c>
      <c r="Q16" s="6">
        <v>3.022E-2</v>
      </c>
      <c r="R16" s="9" t="s">
        <v>51</v>
      </c>
      <c r="S16" s="78">
        <f>90+30</f>
        <v>120</v>
      </c>
      <c r="T16" s="8">
        <f>Q16*S16</f>
        <v>3.6263999999999998</v>
      </c>
      <c r="U16" s="5" t="s">
        <v>50</v>
      </c>
      <c r="V16" s="11" t="s">
        <v>305</v>
      </c>
    </row>
    <row r="17" spans="1:28" x14ac:dyDescent="0.25">
      <c r="A17" s="4">
        <f t="shared" si="0"/>
        <v>5</v>
      </c>
      <c r="B17" s="43">
        <v>43865</v>
      </c>
      <c r="C17" s="44">
        <v>0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 t="s">
        <v>56</v>
      </c>
      <c r="O17" s="64">
        <v>0</v>
      </c>
      <c r="P17" s="17" t="s">
        <v>100</v>
      </c>
      <c r="Q17" s="36">
        <v>1.5</v>
      </c>
      <c r="R17" s="37" t="s">
        <v>101</v>
      </c>
      <c r="S17" s="38">
        <v>2</v>
      </c>
      <c r="T17" s="60">
        <f>Q17*S17</f>
        <v>3</v>
      </c>
      <c r="U17" s="5" t="s">
        <v>102</v>
      </c>
      <c r="V17" s="11" t="s">
        <v>103</v>
      </c>
    </row>
    <row r="18" spans="1:28" ht="19.5" customHeight="1" x14ac:dyDescent="0.25">
      <c r="A18" s="4">
        <f t="shared" si="0"/>
        <v>6</v>
      </c>
      <c r="B18" s="43">
        <v>43865</v>
      </c>
      <c r="C18" s="44">
        <v>0</v>
      </c>
      <c r="D18" s="44">
        <v>0</v>
      </c>
      <c r="E18" s="44">
        <v>0</v>
      </c>
      <c r="F18" s="44">
        <v>0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5" t="s">
        <v>56</v>
      </c>
      <c r="O18" s="64">
        <v>0</v>
      </c>
      <c r="P18" s="17" t="s">
        <v>107</v>
      </c>
      <c r="Q18" s="36">
        <v>0.7</v>
      </c>
      <c r="R18" s="37" t="s">
        <v>32</v>
      </c>
      <c r="S18" s="39">
        <v>2</v>
      </c>
      <c r="T18" s="60">
        <f t="shared" ref="T18:T81" si="1">Q18*S18</f>
        <v>1.4</v>
      </c>
      <c r="U18" s="5" t="s">
        <v>105</v>
      </c>
      <c r="V18" s="11" t="s">
        <v>110</v>
      </c>
    </row>
    <row r="19" spans="1:28" ht="21.75" customHeight="1" x14ac:dyDescent="0.25">
      <c r="A19" s="4">
        <f t="shared" si="0"/>
        <v>7</v>
      </c>
      <c r="B19" s="43">
        <v>43865</v>
      </c>
      <c r="C19" s="44">
        <v>0</v>
      </c>
      <c r="D19" s="44">
        <v>0</v>
      </c>
      <c r="E19" s="44">
        <v>0</v>
      </c>
      <c r="F19" s="44">
        <v>0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5" t="s">
        <v>56</v>
      </c>
      <c r="O19" s="64">
        <v>0</v>
      </c>
      <c r="P19" s="17" t="s">
        <v>106</v>
      </c>
      <c r="Q19" s="36">
        <v>0.7</v>
      </c>
      <c r="R19" s="37" t="s">
        <v>32</v>
      </c>
      <c r="S19" s="40">
        <v>1</v>
      </c>
      <c r="T19" s="60">
        <f t="shared" si="1"/>
        <v>0.7</v>
      </c>
      <c r="U19" s="5" t="s">
        <v>105</v>
      </c>
      <c r="V19" s="11" t="s">
        <v>110</v>
      </c>
      <c r="W19" s="2"/>
      <c r="X19" s="1"/>
      <c r="Y19" s="1"/>
      <c r="Z19" s="1"/>
      <c r="AA19" s="1"/>
      <c r="AB19" s="1"/>
    </row>
    <row r="20" spans="1:28" ht="15" customHeight="1" x14ac:dyDescent="0.25">
      <c r="A20" s="4">
        <f t="shared" si="0"/>
        <v>8</v>
      </c>
      <c r="B20" s="43">
        <v>43865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5" t="s">
        <v>56</v>
      </c>
      <c r="O20" s="64">
        <v>0</v>
      </c>
      <c r="P20" s="17" t="s">
        <v>104</v>
      </c>
      <c r="Q20" s="36">
        <v>0.9</v>
      </c>
      <c r="R20" s="37" t="s">
        <v>32</v>
      </c>
      <c r="S20" s="40">
        <v>1</v>
      </c>
      <c r="T20" s="60">
        <f t="shared" si="1"/>
        <v>0.9</v>
      </c>
      <c r="U20" s="5" t="s">
        <v>105</v>
      </c>
      <c r="V20" s="11" t="s">
        <v>110</v>
      </c>
      <c r="W20" s="2"/>
      <c r="X20" s="1"/>
      <c r="Y20" s="1"/>
      <c r="Z20" s="1"/>
      <c r="AA20" s="1"/>
      <c r="AB20" s="1"/>
    </row>
    <row r="21" spans="1:28" x14ac:dyDescent="0.25">
      <c r="A21" s="4">
        <f t="shared" si="0"/>
        <v>9</v>
      </c>
      <c r="B21" s="43">
        <v>43865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5" t="s">
        <v>56</v>
      </c>
      <c r="O21" s="64">
        <v>0</v>
      </c>
      <c r="P21" s="17" t="s">
        <v>108</v>
      </c>
      <c r="Q21" s="36">
        <v>2.9990000000000001</v>
      </c>
      <c r="R21" s="37" t="s">
        <v>32</v>
      </c>
      <c r="S21" s="40">
        <v>1</v>
      </c>
      <c r="T21" s="60">
        <f t="shared" si="1"/>
        <v>2.9990000000000001</v>
      </c>
      <c r="U21" s="5" t="s">
        <v>109</v>
      </c>
      <c r="V21" s="11" t="s">
        <v>111</v>
      </c>
      <c r="W21" s="2"/>
      <c r="X21" s="1"/>
      <c r="Y21" s="1"/>
      <c r="Z21" s="1"/>
      <c r="AA21" s="1"/>
      <c r="AB21" s="1"/>
    </row>
    <row r="22" spans="1:28" ht="15" customHeight="1" x14ac:dyDescent="0.25">
      <c r="A22" s="4">
        <f t="shared" si="0"/>
        <v>10</v>
      </c>
      <c r="B22" s="43">
        <v>43866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5" t="s">
        <v>56</v>
      </c>
      <c r="O22" s="64">
        <v>0</v>
      </c>
      <c r="P22" s="17" t="s">
        <v>112</v>
      </c>
      <c r="Q22" s="36">
        <v>0.23</v>
      </c>
      <c r="R22" s="37" t="s">
        <v>32</v>
      </c>
      <c r="S22" s="40">
        <v>1</v>
      </c>
      <c r="T22" s="60">
        <f t="shared" si="1"/>
        <v>0.23</v>
      </c>
      <c r="U22" s="5" t="s">
        <v>113</v>
      </c>
      <c r="V22" s="11" t="s">
        <v>114</v>
      </c>
      <c r="W22" s="2"/>
      <c r="X22" s="1"/>
      <c r="Y22" s="1"/>
      <c r="Z22" s="1"/>
      <c r="AA22" s="1"/>
      <c r="AB22" s="1"/>
    </row>
    <row r="23" spans="1:28" x14ac:dyDescent="0.25">
      <c r="A23" s="4">
        <f t="shared" si="0"/>
        <v>11</v>
      </c>
      <c r="B23" s="43">
        <v>43866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5" t="s">
        <v>56</v>
      </c>
      <c r="O23" s="64">
        <v>0</v>
      </c>
      <c r="P23" s="17" t="s">
        <v>115</v>
      </c>
      <c r="Q23" s="36">
        <v>0.16</v>
      </c>
      <c r="R23" s="37" t="s">
        <v>32</v>
      </c>
      <c r="S23" s="40">
        <v>10</v>
      </c>
      <c r="T23" s="60">
        <f t="shared" si="1"/>
        <v>1.6</v>
      </c>
      <c r="U23" s="5" t="s">
        <v>117</v>
      </c>
      <c r="V23" s="11" t="s">
        <v>118</v>
      </c>
      <c r="W23" s="2"/>
      <c r="X23" s="1"/>
      <c r="Y23" s="1"/>
      <c r="Z23" s="1"/>
      <c r="AA23" s="1"/>
      <c r="AB23" s="1"/>
    </row>
    <row r="24" spans="1:28" x14ac:dyDescent="0.25">
      <c r="A24" s="4">
        <f t="shared" si="0"/>
        <v>12</v>
      </c>
      <c r="B24" s="43">
        <v>43866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5" t="s">
        <v>56</v>
      </c>
      <c r="O24" s="64">
        <v>0</v>
      </c>
      <c r="P24" s="17" t="s">
        <v>116</v>
      </c>
      <c r="Q24" s="36">
        <v>0.192</v>
      </c>
      <c r="R24" s="37" t="s">
        <v>32</v>
      </c>
      <c r="S24" s="40">
        <v>5</v>
      </c>
      <c r="T24" s="60">
        <f t="shared" si="1"/>
        <v>0.96</v>
      </c>
      <c r="U24" s="5" t="s">
        <v>117</v>
      </c>
      <c r="V24" s="11" t="s">
        <v>118</v>
      </c>
      <c r="W24" s="3"/>
      <c r="X24" s="1"/>
      <c r="Y24" s="1"/>
      <c r="Z24" s="1"/>
      <c r="AA24" s="1"/>
      <c r="AB24" s="1"/>
    </row>
    <row r="25" spans="1:28" x14ac:dyDescent="0.25">
      <c r="A25" s="4">
        <f t="shared" si="0"/>
        <v>13</v>
      </c>
      <c r="B25" s="43">
        <v>43868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5" t="s">
        <v>56</v>
      </c>
      <c r="O25" s="64">
        <v>0</v>
      </c>
      <c r="P25" s="17" t="s">
        <v>119</v>
      </c>
      <c r="Q25" s="36">
        <v>1.5</v>
      </c>
      <c r="R25" s="37" t="s">
        <v>101</v>
      </c>
      <c r="S25" s="40">
        <v>4</v>
      </c>
      <c r="T25" s="60">
        <f t="shared" si="1"/>
        <v>6</v>
      </c>
      <c r="U25" s="5" t="s">
        <v>102</v>
      </c>
      <c r="V25" s="11" t="s">
        <v>120</v>
      </c>
      <c r="W25" s="3"/>
      <c r="X25" s="1"/>
      <c r="Y25" s="1"/>
      <c r="Z25" s="1"/>
      <c r="AA25" s="1"/>
      <c r="AB25" s="1"/>
    </row>
    <row r="26" spans="1:28" ht="19.5" customHeight="1" x14ac:dyDescent="0.25">
      <c r="A26" s="4">
        <f t="shared" si="0"/>
        <v>14</v>
      </c>
      <c r="B26" s="43">
        <v>43868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5" t="s">
        <v>56</v>
      </c>
      <c r="O26" s="64">
        <v>0</v>
      </c>
      <c r="P26" s="17" t="s">
        <v>100</v>
      </c>
      <c r="Q26" s="36">
        <v>1.5</v>
      </c>
      <c r="R26" s="37" t="s">
        <v>101</v>
      </c>
      <c r="S26" s="40">
        <v>4</v>
      </c>
      <c r="T26" s="60">
        <f t="shared" si="1"/>
        <v>6</v>
      </c>
      <c r="U26" s="5" t="s">
        <v>102</v>
      </c>
      <c r="V26" s="11" t="s">
        <v>120</v>
      </c>
      <c r="W26" s="2"/>
      <c r="X26" s="1"/>
      <c r="Y26" s="1"/>
      <c r="Z26" s="1"/>
      <c r="AA26" s="1"/>
      <c r="AB26" s="1"/>
    </row>
    <row r="27" spans="1:28" ht="15" customHeight="1" x14ac:dyDescent="0.25">
      <c r="A27" s="4">
        <f t="shared" si="0"/>
        <v>15</v>
      </c>
      <c r="B27" s="43">
        <v>43869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 t="s">
        <v>56</v>
      </c>
      <c r="O27" s="64">
        <v>0</v>
      </c>
      <c r="P27" s="17" t="s">
        <v>119</v>
      </c>
      <c r="Q27" s="36">
        <v>1.5</v>
      </c>
      <c r="R27" s="37" t="s">
        <v>101</v>
      </c>
      <c r="S27" s="40">
        <v>2</v>
      </c>
      <c r="T27" s="60">
        <f t="shared" si="1"/>
        <v>3</v>
      </c>
      <c r="U27" s="5" t="s">
        <v>102</v>
      </c>
      <c r="V27" s="11" t="s">
        <v>121</v>
      </c>
      <c r="W27" s="2"/>
      <c r="X27" s="1"/>
      <c r="Y27" s="1"/>
      <c r="Z27" s="1"/>
      <c r="AA27" s="1"/>
      <c r="AB27" s="1"/>
    </row>
    <row r="28" spans="1:28" ht="18" customHeight="1" x14ac:dyDescent="0.25">
      <c r="A28" s="4">
        <f t="shared" si="0"/>
        <v>16</v>
      </c>
      <c r="B28" s="43">
        <v>43869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 t="s">
        <v>56</v>
      </c>
      <c r="O28" s="64">
        <v>0</v>
      </c>
      <c r="P28" s="17" t="s">
        <v>122</v>
      </c>
      <c r="Q28" s="36">
        <v>0.6</v>
      </c>
      <c r="R28" s="37" t="s">
        <v>101</v>
      </c>
      <c r="S28" s="40">
        <v>20</v>
      </c>
      <c r="T28" s="60">
        <f t="shared" si="1"/>
        <v>12</v>
      </c>
      <c r="U28" s="5" t="s">
        <v>102</v>
      </c>
      <c r="V28" s="11" t="s">
        <v>121</v>
      </c>
      <c r="W28" s="2"/>
      <c r="X28" s="1"/>
      <c r="Y28" s="1"/>
      <c r="Z28" s="1"/>
      <c r="AA28" s="1"/>
      <c r="AB28" s="1"/>
    </row>
    <row r="29" spans="1:28" ht="15" customHeight="1" x14ac:dyDescent="0.25">
      <c r="A29" s="4">
        <f t="shared" si="0"/>
        <v>17</v>
      </c>
      <c r="B29" s="43">
        <v>43872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 t="s">
        <v>56</v>
      </c>
      <c r="O29" s="64" t="s">
        <v>91</v>
      </c>
      <c r="P29" s="17" t="s">
        <v>119</v>
      </c>
      <c r="Q29" s="36">
        <v>1.5</v>
      </c>
      <c r="R29" s="37" t="s">
        <v>101</v>
      </c>
      <c r="S29" s="40">
        <v>1</v>
      </c>
      <c r="T29" s="60">
        <f t="shared" si="1"/>
        <v>1.5</v>
      </c>
      <c r="U29" s="5" t="s">
        <v>102</v>
      </c>
      <c r="V29" s="11" t="s">
        <v>123</v>
      </c>
      <c r="W29" s="2"/>
      <c r="X29" s="1"/>
      <c r="Y29" s="1"/>
      <c r="Z29" s="1"/>
      <c r="AA29" s="1"/>
      <c r="AB29" s="1"/>
    </row>
    <row r="30" spans="1:28" ht="15.75" customHeight="1" x14ac:dyDescent="0.25">
      <c r="A30" s="4">
        <f t="shared" si="0"/>
        <v>18</v>
      </c>
      <c r="B30" s="43">
        <v>43872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 t="s">
        <v>56</v>
      </c>
      <c r="O30" s="64">
        <v>0</v>
      </c>
      <c r="P30" s="17" t="s">
        <v>119</v>
      </c>
      <c r="Q30" s="6">
        <v>1.5</v>
      </c>
      <c r="R30" s="37" t="s">
        <v>101</v>
      </c>
      <c r="S30" s="10">
        <v>9</v>
      </c>
      <c r="T30" s="60">
        <f t="shared" si="1"/>
        <v>13.5</v>
      </c>
      <c r="U30" s="5" t="s">
        <v>102</v>
      </c>
      <c r="V30" s="11" t="s">
        <v>124</v>
      </c>
      <c r="W30" s="2"/>
      <c r="X30" s="1"/>
      <c r="Y30" s="1"/>
      <c r="Z30" s="1"/>
      <c r="AA30" s="1"/>
      <c r="AB30" s="1"/>
    </row>
    <row r="31" spans="1:28" ht="15" customHeight="1" x14ac:dyDescent="0.25">
      <c r="A31" s="4">
        <f t="shared" si="0"/>
        <v>19</v>
      </c>
      <c r="B31" s="43">
        <v>43872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45" t="s">
        <v>56</v>
      </c>
      <c r="O31" s="64">
        <v>0</v>
      </c>
      <c r="P31" s="17" t="s">
        <v>122</v>
      </c>
      <c r="Q31" s="6">
        <v>0.65</v>
      </c>
      <c r="R31" s="37" t="s">
        <v>101</v>
      </c>
      <c r="S31" s="10">
        <v>9</v>
      </c>
      <c r="T31" s="60">
        <f t="shared" si="1"/>
        <v>5.8500000000000005</v>
      </c>
      <c r="U31" s="5" t="s">
        <v>102</v>
      </c>
      <c r="V31" s="11" t="s">
        <v>124</v>
      </c>
      <c r="W31" s="2"/>
      <c r="X31" s="1"/>
      <c r="Y31" s="1"/>
      <c r="Z31" s="1"/>
      <c r="AA31" s="1"/>
      <c r="AB31" s="1"/>
    </row>
    <row r="32" spans="1:28" ht="16.5" customHeight="1" x14ac:dyDescent="0.25">
      <c r="A32" s="4">
        <f t="shared" si="0"/>
        <v>20</v>
      </c>
      <c r="B32" s="43">
        <v>43872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5" t="s">
        <v>56</v>
      </c>
      <c r="O32" s="64">
        <v>0</v>
      </c>
      <c r="P32" s="17" t="s">
        <v>119</v>
      </c>
      <c r="Q32" s="6">
        <v>1.5</v>
      </c>
      <c r="R32" s="37" t="s">
        <v>101</v>
      </c>
      <c r="S32" s="10">
        <v>6</v>
      </c>
      <c r="T32" s="60">
        <f t="shared" si="1"/>
        <v>9</v>
      </c>
      <c r="U32" s="5" t="s">
        <v>102</v>
      </c>
      <c r="V32" s="11" t="s">
        <v>125</v>
      </c>
      <c r="W32" s="2"/>
      <c r="X32" s="1"/>
      <c r="Y32" s="1"/>
      <c r="Z32" s="1"/>
      <c r="AA32" s="1"/>
      <c r="AB32" s="1"/>
    </row>
    <row r="33" spans="1:28" ht="15" customHeight="1" x14ac:dyDescent="0.25">
      <c r="A33" s="4">
        <f t="shared" si="0"/>
        <v>21</v>
      </c>
      <c r="B33" s="43">
        <v>43872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5" t="s">
        <v>56</v>
      </c>
      <c r="O33" s="64">
        <v>0</v>
      </c>
      <c r="P33" s="17" t="s">
        <v>122</v>
      </c>
      <c r="Q33" s="6">
        <v>0.65</v>
      </c>
      <c r="R33" s="37" t="s">
        <v>101</v>
      </c>
      <c r="S33" s="10">
        <v>9</v>
      </c>
      <c r="T33" s="60">
        <f t="shared" si="1"/>
        <v>5.8500000000000005</v>
      </c>
      <c r="U33" s="5" t="s">
        <v>102</v>
      </c>
      <c r="V33" s="11" t="s">
        <v>125</v>
      </c>
      <c r="W33" s="2"/>
      <c r="X33" s="1"/>
      <c r="Y33" s="1"/>
      <c r="Z33" s="1"/>
      <c r="AA33" s="1"/>
      <c r="AB33" s="1"/>
    </row>
    <row r="34" spans="1:28" ht="14.25" customHeight="1" x14ac:dyDescent="0.25">
      <c r="A34" s="4">
        <f t="shared" si="0"/>
        <v>22</v>
      </c>
      <c r="B34" s="43">
        <v>43871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5" t="s">
        <v>56</v>
      </c>
      <c r="O34" s="64">
        <v>0</v>
      </c>
      <c r="P34" s="17" t="s">
        <v>126</v>
      </c>
      <c r="Q34" s="6">
        <v>0.15</v>
      </c>
      <c r="R34" s="37" t="s">
        <v>32</v>
      </c>
      <c r="S34" s="10">
        <v>1</v>
      </c>
      <c r="T34" s="60">
        <f>Q34*S34</f>
        <v>0.15</v>
      </c>
      <c r="U34" s="5" t="s">
        <v>127</v>
      </c>
      <c r="V34" s="11" t="s">
        <v>128</v>
      </c>
      <c r="W34" s="2"/>
      <c r="X34" s="1"/>
      <c r="Y34" s="1"/>
      <c r="Z34" s="1"/>
      <c r="AA34" s="1"/>
      <c r="AB34" s="1"/>
    </row>
    <row r="35" spans="1:28" ht="15" customHeight="1" x14ac:dyDescent="0.25">
      <c r="A35" s="4">
        <f t="shared" si="0"/>
        <v>23</v>
      </c>
      <c r="B35" s="43">
        <v>43871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5" t="s">
        <v>56</v>
      </c>
      <c r="O35" s="64">
        <v>0</v>
      </c>
      <c r="P35" s="17" t="s">
        <v>136</v>
      </c>
      <c r="Q35" s="6">
        <v>6.5000000000000002E-2</v>
      </c>
      <c r="R35" s="37" t="s">
        <v>32</v>
      </c>
      <c r="S35" s="10">
        <v>2</v>
      </c>
      <c r="T35" s="60">
        <f t="shared" si="1"/>
        <v>0.13</v>
      </c>
      <c r="U35" s="5" t="s">
        <v>127</v>
      </c>
      <c r="V35" s="11" t="s">
        <v>128</v>
      </c>
      <c r="W35" s="2"/>
      <c r="X35" s="1"/>
      <c r="Y35" s="1"/>
      <c r="Z35" s="1"/>
      <c r="AA35" s="1"/>
      <c r="AB35" s="1"/>
    </row>
    <row r="36" spans="1:28" ht="15" customHeight="1" x14ac:dyDescent="0.25">
      <c r="A36" s="4">
        <f t="shared" si="0"/>
        <v>24</v>
      </c>
      <c r="B36" s="43">
        <v>43871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5" t="s">
        <v>56</v>
      </c>
      <c r="O36" s="64">
        <v>0</v>
      </c>
      <c r="P36" s="17" t="s">
        <v>129</v>
      </c>
      <c r="Q36" s="6">
        <v>0.16</v>
      </c>
      <c r="R36" s="37" t="s">
        <v>32</v>
      </c>
      <c r="S36" s="10">
        <v>10</v>
      </c>
      <c r="T36" s="60">
        <f t="shared" si="1"/>
        <v>1.6</v>
      </c>
      <c r="U36" s="5" t="s">
        <v>130</v>
      </c>
      <c r="V36" s="11" t="s">
        <v>128</v>
      </c>
      <c r="W36" s="2"/>
      <c r="X36" s="1"/>
      <c r="Y36" s="1"/>
      <c r="Z36" s="1"/>
      <c r="AA36" s="1"/>
      <c r="AB36" s="1"/>
    </row>
    <row r="37" spans="1:28" ht="15" customHeight="1" x14ac:dyDescent="0.25">
      <c r="A37" s="4">
        <f t="shared" si="0"/>
        <v>25</v>
      </c>
      <c r="B37" s="43">
        <v>43866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5" t="s">
        <v>56</v>
      </c>
      <c r="O37" s="64">
        <v>0</v>
      </c>
      <c r="P37" s="17" t="s">
        <v>131</v>
      </c>
      <c r="Q37" s="6">
        <v>0.18</v>
      </c>
      <c r="R37" s="37" t="s">
        <v>32</v>
      </c>
      <c r="S37" s="10">
        <v>3</v>
      </c>
      <c r="T37" s="60">
        <f t="shared" si="1"/>
        <v>0.54</v>
      </c>
      <c r="U37" s="5" t="s">
        <v>134</v>
      </c>
      <c r="V37" s="11" t="s">
        <v>135</v>
      </c>
      <c r="W37" s="2"/>
      <c r="X37" s="1"/>
      <c r="Y37" s="1"/>
      <c r="Z37" s="1"/>
      <c r="AA37" s="1"/>
      <c r="AB37" s="1"/>
    </row>
    <row r="38" spans="1:28" ht="15" customHeight="1" x14ac:dyDescent="0.25">
      <c r="A38" s="4">
        <f t="shared" si="0"/>
        <v>26</v>
      </c>
      <c r="B38" s="43">
        <v>43866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45" t="s">
        <v>56</v>
      </c>
      <c r="O38" s="64">
        <v>0</v>
      </c>
      <c r="P38" s="17" t="s">
        <v>132</v>
      </c>
      <c r="Q38" s="6">
        <v>0.18</v>
      </c>
      <c r="R38" s="37" t="s">
        <v>32</v>
      </c>
      <c r="S38" s="35">
        <v>1</v>
      </c>
      <c r="T38" s="60">
        <f t="shared" si="1"/>
        <v>0.18</v>
      </c>
      <c r="U38" s="5" t="s">
        <v>134</v>
      </c>
      <c r="V38" s="11" t="s">
        <v>135</v>
      </c>
      <c r="W38" s="2"/>
      <c r="X38" s="1"/>
      <c r="Y38" s="1"/>
      <c r="Z38" s="1"/>
      <c r="AA38" s="1"/>
      <c r="AB38" s="1"/>
    </row>
    <row r="39" spans="1:28" ht="15" customHeight="1" x14ac:dyDescent="0.25">
      <c r="A39" s="4">
        <f t="shared" si="0"/>
        <v>27</v>
      </c>
      <c r="B39" s="43">
        <v>43866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5" t="s">
        <v>56</v>
      </c>
      <c r="O39" s="64">
        <v>0</v>
      </c>
      <c r="P39" s="17" t="s">
        <v>133</v>
      </c>
      <c r="Q39" s="6">
        <v>0.2</v>
      </c>
      <c r="R39" s="37" t="s">
        <v>32</v>
      </c>
      <c r="S39" s="10">
        <v>2</v>
      </c>
      <c r="T39" s="60">
        <f t="shared" si="1"/>
        <v>0.4</v>
      </c>
      <c r="U39" s="5" t="s">
        <v>134</v>
      </c>
      <c r="V39" s="11" t="s">
        <v>135</v>
      </c>
      <c r="W39" s="2"/>
      <c r="X39" s="1"/>
      <c r="Y39" s="1"/>
      <c r="Z39" s="1"/>
      <c r="AA39" s="1"/>
      <c r="AB39" s="1"/>
    </row>
    <row r="40" spans="1:28" ht="17.25" customHeight="1" x14ac:dyDescent="0.25">
      <c r="A40" s="4">
        <f t="shared" si="0"/>
        <v>28</v>
      </c>
      <c r="B40" s="43">
        <v>43868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5" t="s">
        <v>56</v>
      </c>
      <c r="O40" s="64">
        <v>0</v>
      </c>
      <c r="P40" s="17" t="s">
        <v>137</v>
      </c>
      <c r="Q40" s="6">
        <v>6.7000000000000004E-2</v>
      </c>
      <c r="R40" s="37" t="s">
        <v>32</v>
      </c>
      <c r="S40" s="10">
        <v>1</v>
      </c>
      <c r="T40" s="60">
        <f t="shared" si="1"/>
        <v>6.7000000000000004E-2</v>
      </c>
      <c r="U40" s="5" t="s">
        <v>113</v>
      </c>
      <c r="V40" s="11" t="s">
        <v>140</v>
      </c>
      <c r="W40" s="2"/>
      <c r="X40" s="1"/>
      <c r="Y40" s="1"/>
      <c r="Z40" s="1"/>
      <c r="AA40" s="1"/>
      <c r="AB40" s="1"/>
    </row>
    <row r="41" spans="1:28" ht="18.75" customHeight="1" x14ac:dyDescent="0.25">
      <c r="A41" s="4">
        <f t="shared" si="0"/>
        <v>29</v>
      </c>
      <c r="B41" s="43">
        <v>43868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0</v>
      </c>
      <c r="N41" s="45" t="s">
        <v>56</v>
      </c>
      <c r="O41" s="64">
        <v>0</v>
      </c>
      <c r="P41" s="17" t="s">
        <v>138</v>
      </c>
      <c r="Q41" s="60">
        <v>0.28000000000000003</v>
      </c>
      <c r="R41" s="37" t="s">
        <v>32</v>
      </c>
      <c r="S41" s="25">
        <v>1</v>
      </c>
      <c r="T41" s="60">
        <f t="shared" si="1"/>
        <v>0.28000000000000003</v>
      </c>
      <c r="U41" s="5" t="s">
        <v>113</v>
      </c>
      <c r="V41" s="11" t="s">
        <v>140</v>
      </c>
      <c r="W41" s="2"/>
      <c r="X41" s="1"/>
      <c r="Y41" s="1"/>
      <c r="Z41" s="1"/>
      <c r="AA41" s="1"/>
      <c r="AB41" s="1"/>
    </row>
    <row r="42" spans="1:28" ht="16.5" customHeight="1" x14ac:dyDescent="0.25">
      <c r="A42" s="4">
        <f t="shared" si="0"/>
        <v>30</v>
      </c>
      <c r="B42" s="43">
        <v>43868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 t="s">
        <v>56</v>
      </c>
      <c r="O42" s="64">
        <v>0</v>
      </c>
      <c r="P42" s="17" t="s">
        <v>139</v>
      </c>
      <c r="Q42" s="60">
        <v>0.44400000000000001</v>
      </c>
      <c r="R42" s="37" t="s">
        <v>32</v>
      </c>
      <c r="S42" s="25">
        <v>1</v>
      </c>
      <c r="T42" s="60">
        <f t="shared" si="1"/>
        <v>0.44400000000000001</v>
      </c>
      <c r="U42" s="5" t="s">
        <v>113</v>
      </c>
      <c r="V42" s="11" t="s">
        <v>140</v>
      </c>
      <c r="W42" s="2"/>
      <c r="X42" s="1"/>
      <c r="Y42" s="1"/>
      <c r="Z42" s="1"/>
      <c r="AA42" s="1"/>
      <c r="AB42" s="1"/>
    </row>
    <row r="43" spans="1:28" ht="22.5" customHeight="1" x14ac:dyDescent="0.25">
      <c r="A43" s="4">
        <f t="shared" si="0"/>
        <v>31</v>
      </c>
      <c r="B43" s="43">
        <v>43866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 t="s">
        <v>56</v>
      </c>
      <c r="O43" s="64">
        <v>0</v>
      </c>
      <c r="P43" s="17" t="s">
        <v>141</v>
      </c>
      <c r="Q43" s="60">
        <v>0.04</v>
      </c>
      <c r="R43" s="37" t="s">
        <v>32</v>
      </c>
      <c r="S43" s="25">
        <v>2</v>
      </c>
      <c r="T43" s="60">
        <f t="shared" si="1"/>
        <v>0.08</v>
      </c>
      <c r="U43" s="5" t="s">
        <v>145</v>
      </c>
      <c r="V43" s="11" t="s">
        <v>146</v>
      </c>
      <c r="W43" s="3"/>
      <c r="X43" s="1"/>
      <c r="Y43" s="1"/>
      <c r="Z43" s="1"/>
      <c r="AA43" s="1"/>
      <c r="AB43" s="1"/>
    </row>
    <row r="44" spans="1:28" ht="20.25" customHeight="1" x14ac:dyDescent="0.25">
      <c r="A44" s="4">
        <f t="shared" si="0"/>
        <v>32</v>
      </c>
      <c r="B44" s="43">
        <v>43866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 t="s">
        <v>56</v>
      </c>
      <c r="O44" s="64">
        <v>0</v>
      </c>
      <c r="P44" s="17" t="s">
        <v>142</v>
      </c>
      <c r="Q44" s="60">
        <v>0.03</v>
      </c>
      <c r="R44" s="37" t="s">
        <v>32</v>
      </c>
      <c r="S44" s="25">
        <v>2</v>
      </c>
      <c r="T44" s="60">
        <f t="shared" si="1"/>
        <v>0.06</v>
      </c>
      <c r="U44" s="5" t="s">
        <v>145</v>
      </c>
      <c r="V44" s="11" t="s">
        <v>146</v>
      </c>
      <c r="W44" s="2"/>
      <c r="X44" s="1"/>
      <c r="Y44" s="1"/>
      <c r="Z44" s="1"/>
      <c r="AA44" s="1"/>
      <c r="AB44" s="1"/>
    </row>
    <row r="45" spans="1:28" ht="18" customHeight="1" x14ac:dyDescent="0.25">
      <c r="A45" s="4">
        <f t="shared" si="0"/>
        <v>33</v>
      </c>
      <c r="B45" s="43">
        <v>43866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 t="s">
        <v>56</v>
      </c>
      <c r="O45" s="64">
        <v>0</v>
      </c>
      <c r="P45" s="17" t="s">
        <v>143</v>
      </c>
      <c r="Q45" s="60">
        <v>4.4999999999999998E-2</v>
      </c>
      <c r="R45" s="37" t="s">
        <v>32</v>
      </c>
      <c r="S45" s="25">
        <v>1</v>
      </c>
      <c r="T45" s="60">
        <f t="shared" si="1"/>
        <v>4.4999999999999998E-2</v>
      </c>
      <c r="U45" s="5" t="s">
        <v>145</v>
      </c>
      <c r="V45" s="11" t="s">
        <v>146</v>
      </c>
      <c r="W45" s="2"/>
      <c r="X45" s="1"/>
      <c r="Y45" s="1"/>
      <c r="Z45" s="1"/>
      <c r="AA45" s="1"/>
      <c r="AB45" s="1"/>
    </row>
    <row r="46" spans="1:28" ht="19.5" customHeight="1" x14ac:dyDescent="0.25">
      <c r="A46" s="4">
        <f t="shared" si="0"/>
        <v>34</v>
      </c>
      <c r="B46" s="43">
        <v>43866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4">
        <v>0</v>
      </c>
      <c r="L46" s="44">
        <v>0</v>
      </c>
      <c r="M46" s="44">
        <v>0</v>
      </c>
      <c r="N46" s="45" t="s">
        <v>56</v>
      </c>
      <c r="O46" s="64">
        <v>0</v>
      </c>
      <c r="P46" s="17" t="s">
        <v>144</v>
      </c>
      <c r="Q46" s="60">
        <v>8.5000000000000006E-2</v>
      </c>
      <c r="R46" s="37" t="s">
        <v>32</v>
      </c>
      <c r="S46" s="25">
        <v>1</v>
      </c>
      <c r="T46" s="60">
        <f t="shared" si="1"/>
        <v>8.5000000000000006E-2</v>
      </c>
      <c r="U46" s="5" t="s">
        <v>145</v>
      </c>
      <c r="V46" s="11" t="s">
        <v>146</v>
      </c>
      <c r="W46" s="2"/>
      <c r="X46" s="1"/>
      <c r="Y46" s="1"/>
      <c r="Z46" s="1"/>
      <c r="AA46" s="1"/>
      <c r="AB46" s="1"/>
    </row>
    <row r="47" spans="1:28" x14ac:dyDescent="0.25">
      <c r="A47" s="4">
        <f t="shared" si="0"/>
        <v>35</v>
      </c>
      <c r="B47" s="43">
        <v>43866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4">
        <v>0</v>
      </c>
      <c r="L47" s="44">
        <v>0</v>
      </c>
      <c r="M47" s="44">
        <v>0</v>
      </c>
      <c r="N47" s="45" t="s">
        <v>56</v>
      </c>
      <c r="O47" s="64">
        <v>0</v>
      </c>
      <c r="P47" s="17" t="s">
        <v>147</v>
      </c>
      <c r="Q47" s="60">
        <v>0.15</v>
      </c>
      <c r="R47" s="24" t="s">
        <v>32</v>
      </c>
      <c r="S47" s="25">
        <v>1</v>
      </c>
      <c r="T47" s="60">
        <f t="shared" si="1"/>
        <v>0.15</v>
      </c>
      <c r="U47" s="5" t="s">
        <v>145</v>
      </c>
      <c r="V47" s="11" t="s">
        <v>146</v>
      </c>
      <c r="W47" s="2"/>
      <c r="X47" s="1"/>
      <c r="Y47" s="1"/>
      <c r="Z47" s="1"/>
      <c r="AA47" s="1"/>
      <c r="AB47" s="1"/>
    </row>
    <row r="48" spans="1:28" x14ac:dyDescent="0.25">
      <c r="A48" s="4">
        <f t="shared" si="0"/>
        <v>36</v>
      </c>
      <c r="B48" s="74">
        <v>43867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4">
        <v>0</v>
      </c>
      <c r="L48" s="44">
        <v>0</v>
      </c>
      <c r="M48" s="44">
        <v>0</v>
      </c>
      <c r="N48" s="45" t="s">
        <v>56</v>
      </c>
      <c r="O48" s="64">
        <v>0</v>
      </c>
      <c r="P48" s="17" t="s">
        <v>148</v>
      </c>
      <c r="Q48" s="60">
        <v>0.08</v>
      </c>
      <c r="R48" s="24" t="s">
        <v>32</v>
      </c>
      <c r="S48" s="25">
        <v>1</v>
      </c>
      <c r="T48" s="60">
        <f t="shared" si="1"/>
        <v>0.08</v>
      </c>
      <c r="U48" s="5" t="s">
        <v>149</v>
      </c>
      <c r="V48" s="11" t="s">
        <v>150</v>
      </c>
    </row>
    <row r="49" spans="1:22" ht="14.25" customHeight="1" x14ac:dyDescent="0.25">
      <c r="A49" s="4">
        <f t="shared" si="0"/>
        <v>37</v>
      </c>
      <c r="B49" s="74">
        <v>43867</v>
      </c>
      <c r="C49" s="44">
        <v>0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4">
        <v>0</v>
      </c>
      <c r="L49" s="44">
        <v>0</v>
      </c>
      <c r="M49" s="44">
        <v>0</v>
      </c>
      <c r="N49" s="45" t="s">
        <v>56</v>
      </c>
      <c r="O49" s="64">
        <v>0</v>
      </c>
      <c r="P49" s="17" t="s">
        <v>148</v>
      </c>
      <c r="Q49" s="60">
        <v>0.1</v>
      </c>
      <c r="R49" s="24" t="s">
        <v>32</v>
      </c>
      <c r="S49" s="25">
        <v>2</v>
      </c>
      <c r="T49" s="60">
        <f t="shared" si="1"/>
        <v>0.2</v>
      </c>
      <c r="U49" s="5" t="s">
        <v>149</v>
      </c>
      <c r="V49" s="11" t="s">
        <v>150</v>
      </c>
    </row>
    <row r="50" spans="1:22" ht="16.5" customHeight="1" x14ac:dyDescent="0.25">
      <c r="A50" s="4">
        <f t="shared" si="0"/>
        <v>38</v>
      </c>
      <c r="B50" s="74">
        <v>43874</v>
      </c>
      <c r="C50" s="44">
        <v>0</v>
      </c>
      <c r="D50" s="44">
        <v>0</v>
      </c>
      <c r="E50" s="44">
        <v>0</v>
      </c>
      <c r="F50" s="44">
        <v>0</v>
      </c>
      <c r="G50" s="44">
        <v>0</v>
      </c>
      <c r="H50" s="44">
        <v>0</v>
      </c>
      <c r="I50" s="44">
        <v>0</v>
      </c>
      <c r="J50" s="44">
        <v>0</v>
      </c>
      <c r="K50" s="44">
        <v>0</v>
      </c>
      <c r="L50" s="44">
        <v>0</v>
      </c>
      <c r="M50" s="44">
        <v>0</v>
      </c>
      <c r="N50" s="45" t="s">
        <v>56</v>
      </c>
      <c r="O50" s="64">
        <v>0</v>
      </c>
      <c r="P50" s="17" t="s">
        <v>151</v>
      </c>
      <c r="Q50" s="60">
        <v>3.6999999999999998E-2</v>
      </c>
      <c r="R50" s="24" t="s">
        <v>32</v>
      </c>
      <c r="S50" s="25">
        <v>30</v>
      </c>
      <c r="T50" s="60">
        <f t="shared" si="1"/>
        <v>1.1099999999999999</v>
      </c>
      <c r="U50" s="11" t="s">
        <v>155</v>
      </c>
      <c r="V50" s="11" t="s">
        <v>156</v>
      </c>
    </row>
    <row r="51" spans="1:22" x14ac:dyDescent="0.25">
      <c r="A51" s="4">
        <f t="shared" si="0"/>
        <v>39</v>
      </c>
      <c r="B51" s="74">
        <v>43874</v>
      </c>
      <c r="C51" s="44">
        <v>0</v>
      </c>
      <c r="D51" s="44">
        <v>0</v>
      </c>
      <c r="E51" s="44">
        <v>0</v>
      </c>
      <c r="F51" s="44">
        <v>0</v>
      </c>
      <c r="G51" s="44">
        <v>0</v>
      </c>
      <c r="H51" s="44">
        <v>0</v>
      </c>
      <c r="I51" s="44">
        <v>0</v>
      </c>
      <c r="J51" s="44">
        <v>0</v>
      </c>
      <c r="K51" s="44">
        <v>0</v>
      </c>
      <c r="L51" s="44">
        <v>0</v>
      </c>
      <c r="M51" s="44">
        <v>0</v>
      </c>
      <c r="N51" s="45" t="s">
        <v>56</v>
      </c>
      <c r="O51" s="64">
        <v>0</v>
      </c>
      <c r="P51" s="17" t="s">
        <v>152</v>
      </c>
      <c r="Q51" s="60">
        <v>0.16</v>
      </c>
      <c r="R51" s="24" t="s">
        <v>32</v>
      </c>
      <c r="S51" s="25">
        <v>1</v>
      </c>
      <c r="T51" s="60">
        <f t="shared" si="1"/>
        <v>0.16</v>
      </c>
      <c r="U51" s="11" t="s">
        <v>155</v>
      </c>
      <c r="V51" s="11" t="s">
        <v>156</v>
      </c>
    </row>
    <row r="52" spans="1:22" x14ac:dyDescent="0.25">
      <c r="A52" s="4">
        <f t="shared" si="0"/>
        <v>40</v>
      </c>
      <c r="B52" s="74">
        <v>43874</v>
      </c>
      <c r="C52" s="44">
        <v>0</v>
      </c>
      <c r="D52" s="44">
        <v>0</v>
      </c>
      <c r="E52" s="44">
        <v>0</v>
      </c>
      <c r="F52" s="44">
        <v>0</v>
      </c>
      <c r="G52" s="44">
        <v>0</v>
      </c>
      <c r="H52" s="44">
        <v>0</v>
      </c>
      <c r="I52" s="44">
        <v>0</v>
      </c>
      <c r="J52" s="44">
        <v>0</v>
      </c>
      <c r="K52" s="44">
        <v>0</v>
      </c>
      <c r="L52" s="44">
        <v>0</v>
      </c>
      <c r="M52" s="44">
        <v>0</v>
      </c>
      <c r="N52" s="45" t="s">
        <v>56</v>
      </c>
      <c r="O52" s="64">
        <v>0</v>
      </c>
      <c r="P52" s="17" t="s">
        <v>153</v>
      </c>
      <c r="Q52" s="60">
        <v>0.12</v>
      </c>
      <c r="R52" s="24" t="s">
        <v>32</v>
      </c>
      <c r="S52" s="25">
        <v>1</v>
      </c>
      <c r="T52" s="60">
        <f t="shared" si="1"/>
        <v>0.12</v>
      </c>
      <c r="U52" s="11" t="s">
        <v>155</v>
      </c>
      <c r="V52" s="11" t="s">
        <v>156</v>
      </c>
    </row>
    <row r="53" spans="1:22" x14ac:dyDescent="0.25">
      <c r="A53" s="4">
        <f t="shared" si="0"/>
        <v>41</v>
      </c>
      <c r="B53" s="74">
        <v>43874</v>
      </c>
      <c r="C53" s="44">
        <v>0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44">
        <v>0</v>
      </c>
      <c r="K53" s="44">
        <v>0</v>
      </c>
      <c r="L53" s="44">
        <v>0</v>
      </c>
      <c r="M53" s="44">
        <v>0</v>
      </c>
      <c r="N53" s="45" t="s">
        <v>56</v>
      </c>
      <c r="O53" s="64">
        <v>0</v>
      </c>
      <c r="P53" s="17" t="s">
        <v>154</v>
      </c>
      <c r="Q53" s="60">
        <v>0.46</v>
      </c>
      <c r="R53" s="24" t="s">
        <v>32</v>
      </c>
      <c r="S53" s="25">
        <v>1</v>
      </c>
      <c r="T53" s="60">
        <f t="shared" si="1"/>
        <v>0.46</v>
      </c>
      <c r="U53" s="11" t="s">
        <v>155</v>
      </c>
      <c r="V53" s="11" t="s">
        <v>156</v>
      </c>
    </row>
    <row r="54" spans="1:22" x14ac:dyDescent="0.25">
      <c r="A54" s="4">
        <f t="shared" si="0"/>
        <v>42</v>
      </c>
      <c r="B54" s="74">
        <v>43865</v>
      </c>
      <c r="C54" s="44">
        <v>0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44">
        <v>0</v>
      </c>
      <c r="M54" s="44">
        <v>0</v>
      </c>
      <c r="N54" s="45" t="s">
        <v>56</v>
      </c>
      <c r="O54" s="64">
        <v>0</v>
      </c>
      <c r="P54" s="17" t="s">
        <v>157</v>
      </c>
      <c r="Q54" s="60">
        <v>0.15</v>
      </c>
      <c r="R54" s="24" t="s">
        <v>32</v>
      </c>
      <c r="S54" s="25">
        <v>2</v>
      </c>
      <c r="T54" s="60">
        <f t="shared" si="1"/>
        <v>0.3</v>
      </c>
      <c r="U54" s="5" t="s">
        <v>163</v>
      </c>
      <c r="V54" s="11" t="s">
        <v>110</v>
      </c>
    </row>
    <row r="55" spans="1:22" x14ac:dyDescent="0.25">
      <c r="A55" s="4">
        <f t="shared" si="0"/>
        <v>43</v>
      </c>
      <c r="B55" s="74">
        <v>43865</v>
      </c>
      <c r="C55" s="44">
        <v>0</v>
      </c>
      <c r="D55" s="44">
        <v>0</v>
      </c>
      <c r="E55" s="44">
        <v>0</v>
      </c>
      <c r="F55" s="44">
        <v>0</v>
      </c>
      <c r="G55" s="44">
        <v>0</v>
      </c>
      <c r="H55" s="44">
        <v>0</v>
      </c>
      <c r="I55" s="44">
        <v>0</v>
      </c>
      <c r="J55" s="44">
        <v>0</v>
      </c>
      <c r="K55" s="44">
        <v>0</v>
      </c>
      <c r="L55" s="44">
        <v>0</v>
      </c>
      <c r="M55" s="44">
        <v>0</v>
      </c>
      <c r="N55" s="45" t="s">
        <v>56</v>
      </c>
      <c r="O55" s="64">
        <v>0</v>
      </c>
      <c r="P55" s="17" t="s">
        <v>158</v>
      </c>
      <c r="Q55" s="60">
        <v>0.39</v>
      </c>
      <c r="R55" s="24" t="s">
        <v>162</v>
      </c>
      <c r="S55" s="25">
        <v>1</v>
      </c>
      <c r="T55" s="60">
        <f t="shared" si="1"/>
        <v>0.39</v>
      </c>
      <c r="U55" s="5" t="s">
        <v>163</v>
      </c>
      <c r="V55" s="11" t="s">
        <v>110</v>
      </c>
    </row>
    <row r="56" spans="1:22" x14ac:dyDescent="0.25">
      <c r="A56" s="4">
        <f t="shared" si="0"/>
        <v>44</v>
      </c>
      <c r="B56" s="74">
        <v>43865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4">
        <v>0</v>
      </c>
      <c r="J56" s="44">
        <v>0</v>
      </c>
      <c r="K56" s="44">
        <v>0</v>
      </c>
      <c r="L56" s="44">
        <v>0</v>
      </c>
      <c r="M56" s="44">
        <v>0</v>
      </c>
      <c r="N56" s="45" t="s">
        <v>56</v>
      </c>
      <c r="O56" s="64">
        <v>0</v>
      </c>
      <c r="P56" s="17" t="s">
        <v>159</v>
      </c>
      <c r="Q56" s="60">
        <v>0.17</v>
      </c>
      <c r="R56" s="24" t="s">
        <v>32</v>
      </c>
      <c r="S56" s="25">
        <v>1</v>
      </c>
      <c r="T56" s="60">
        <f t="shared" si="1"/>
        <v>0.17</v>
      </c>
      <c r="U56" s="5" t="s">
        <v>163</v>
      </c>
      <c r="V56" s="11" t="s">
        <v>110</v>
      </c>
    </row>
    <row r="57" spans="1:22" x14ac:dyDescent="0.25">
      <c r="A57" s="4">
        <f t="shared" si="0"/>
        <v>45</v>
      </c>
      <c r="B57" s="74">
        <v>43865</v>
      </c>
      <c r="C57" s="44">
        <v>0</v>
      </c>
      <c r="D57" s="44">
        <v>0</v>
      </c>
      <c r="E57" s="44">
        <v>0</v>
      </c>
      <c r="F57" s="44">
        <v>0</v>
      </c>
      <c r="G57" s="44">
        <v>0</v>
      </c>
      <c r="H57" s="44">
        <v>0</v>
      </c>
      <c r="I57" s="44">
        <v>0</v>
      </c>
      <c r="J57" s="44">
        <v>0</v>
      </c>
      <c r="K57" s="44">
        <v>0</v>
      </c>
      <c r="L57" s="44">
        <v>0</v>
      </c>
      <c r="M57" s="44">
        <v>0</v>
      </c>
      <c r="N57" s="45" t="s">
        <v>56</v>
      </c>
      <c r="O57" s="64">
        <v>0</v>
      </c>
      <c r="P57" s="17" t="s">
        <v>160</v>
      </c>
      <c r="Q57" s="60">
        <v>2.5000000000000001E-2</v>
      </c>
      <c r="R57" s="24" t="s">
        <v>162</v>
      </c>
      <c r="S57" s="25">
        <v>1</v>
      </c>
      <c r="T57" s="60">
        <f t="shared" si="1"/>
        <v>2.5000000000000001E-2</v>
      </c>
      <c r="U57" s="5" t="s">
        <v>163</v>
      </c>
      <c r="V57" s="11" t="s">
        <v>110</v>
      </c>
    </row>
    <row r="58" spans="1:22" x14ac:dyDescent="0.25">
      <c r="A58" s="4">
        <f t="shared" si="0"/>
        <v>46</v>
      </c>
      <c r="B58" s="74">
        <v>43865</v>
      </c>
      <c r="C58" s="44">
        <v>0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45" t="s">
        <v>56</v>
      </c>
      <c r="O58" s="64">
        <v>0</v>
      </c>
      <c r="P58" s="17" t="s">
        <v>161</v>
      </c>
      <c r="Q58" s="60">
        <v>0.25</v>
      </c>
      <c r="R58" s="24" t="s">
        <v>34</v>
      </c>
      <c r="S58" s="25">
        <v>1</v>
      </c>
      <c r="T58" s="60">
        <f t="shared" si="1"/>
        <v>0.25</v>
      </c>
      <c r="U58" s="5" t="s">
        <v>163</v>
      </c>
      <c r="V58" s="11" t="s">
        <v>110</v>
      </c>
    </row>
    <row r="59" spans="1:22" ht="18.75" customHeight="1" x14ac:dyDescent="0.25">
      <c r="A59" s="4">
        <f t="shared" si="0"/>
        <v>47</v>
      </c>
      <c r="B59" s="74">
        <v>43871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4">
        <v>0</v>
      </c>
      <c r="L59" s="44">
        <v>0</v>
      </c>
      <c r="M59" s="44">
        <v>0</v>
      </c>
      <c r="N59" s="45" t="s">
        <v>56</v>
      </c>
      <c r="O59" s="64">
        <v>0</v>
      </c>
      <c r="P59" s="17" t="s">
        <v>164</v>
      </c>
      <c r="Q59" s="60">
        <v>0.17499999999999999</v>
      </c>
      <c r="R59" s="24" t="s">
        <v>162</v>
      </c>
      <c r="S59" s="25">
        <v>2</v>
      </c>
      <c r="T59" s="60">
        <f t="shared" si="1"/>
        <v>0.35</v>
      </c>
      <c r="U59" s="5" t="s">
        <v>163</v>
      </c>
      <c r="V59" s="11" t="s">
        <v>128</v>
      </c>
    </row>
    <row r="60" spans="1:22" x14ac:dyDescent="0.25">
      <c r="A60" s="4">
        <f t="shared" si="0"/>
        <v>48</v>
      </c>
      <c r="B60" s="75">
        <v>43874</v>
      </c>
      <c r="C60" s="62">
        <v>0</v>
      </c>
      <c r="D60" s="62">
        <v>0</v>
      </c>
      <c r="E60" s="62">
        <v>0</v>
      </c>
      <c r="F60" s="62">
        <v>0</v>
      </c>
      <c r="G60" s="62">
        <v>0</v>
      </c>
      <c r="H60" s="62">
        <v>0</v>
      </c>
      <c r="I60" s="62">
        <v>0</v>
      </c>
      <c r="J60" s="62">
        <v>0</v>
      </c>
      <c r="K60" s="62">
        <v>0</v>
      </c>
      <c r="L60" s="62">
        <v>0</v>
      </c>
      <c r="M60" s="62">
        <v>0</v>
      </c>
      <c r="N60" s="63" t="s">
        <v>56</v>
      </c>
      <c r="O60" s="65">
        <v>0</v>
      </c>
      <c r="P60" s="17" t="s">
        <v>165</v>
      </c>
      <c r="Q60" s="60">
        <v>3.1</v>
      </c>
      <c r="R60" s="24" t="s">
        <v>32</v>
      </c>
      <c r="S60" s="25">
        <v>2</v>
      </c>
      <c r="T60" s="60">
        <f t="shared" si="1"/>
        <v>6.2</v>
      </c>
      <c r="U60" s="5" t="s">
        <v>105</v>
      </c>
      <c r="V60" s="11" t="s">
        <v>166</v>
      </c>
    </row>
    <row r="61" spans="1:22" x14ac:dyDescent="0.25">
      <c r="A61" s="4">
        <f t="shared" si="0"/>
        <v>49</v>
      </c>
      <c r="B61" s="75">
        <v>43875</v>
      </c>
      <c r="C61" s="62">
        <v>0</v>
      </c>
      <c r="D61" s="62">
        <v>0</v>
      </c>
      <c r="E61" s="62">
        <v>0</v>
      </c>
      <c r="F61" s="62">
        <v>0</v>
      </c>
      <c r="G61" s="62">
        <v>0</v>
      </c>
      <c r="H61" s="62">
        <v>0</v>
      </c>
      <c r="I61" s="62">
        <v>0</v>
      </c>
      <c r="J61" s="62">
        <v>0</v>
      </c>
      <c r="K61" s="62">
        <v>0</v>
      </c>
      <c r="L61" s="62">
        <v>0</v>
      </c>
      <c r="M61" s="62">
        <v>0</v>
      </c>
      <c r="N61" s="63" t="s">
        <v>56</v>
      </c>
      <c r="O61" s="65">
        <v>0</v>
      </c>
      <c r="P61" s="17" t="s">
        <v>167</v>
      </c>
      <c r="Q61" s="60">
        <v>4.2000000000000003E-2</v>
      </c>
      <c r="R61" s="24" t="s">
        <v>32</v>
      </c>
      <c r="S61" s="25">
        <v>130</v>
      </c>
      <c r="T61" s="60">
        <f t="shared" si="1"/>
        <v>5.46</v>
      </c>
      <c r="U61" s="5" t="s">
        <v>117</v>
      </c>
      <c r="V61" s="11" t="s">
        <v>171</v>
      </c>
    </row>
    <row r="62" spans="1:22" x14ac:dyDescent="0.25">
      <c r="A62" s="4">
        <f t="shared" si="0"/>
        <v>50</v>
      </c>
      <c r="B62" s="75">
        <v>43875</v>
      </c>
      <c r="C62" s="62">
        <v>0</v>
      </c>
      <c r="D62" s="62">
        <v>0</v>
      </c>
      <c r="E62" s="62">
        <v>0</v>
      </c>
      <c r="F62" s="62">
        <v>0</v>
      </c>
      <c r="G62" s="62">
        <v>0</v>
      </c>
      <c r="H62" s="62">
        <v>0</v>
      </c>
      <c r="I62" s="62">
        <v>0</v>
      </c>
      <c r="J62" s="62">
        <v>0</v>
      </c>
      <c r="K62" s="62">
        <v>0</v>
      </c>
      <c r="L62" s="62">
        <v>0</v>
      </c>
      <c r="M62" s="62">
        <v>0</v>
      </c>
      <c r="N62" s="63" t="s">
        <v>56</v>
      </c>
      <c r="O62" s="65">
        <v>0</v>
      </c>
      <c r="P62" s="17" t="s">
        <v>168</v>
      </c>
      <c r="Q62" s="60">
        <v>4.5999999999999999E-2</v>
      </c>
      <c r="R62" s="24" t="s">
        <v>32</v>
      </c>
      <c r="S62" s="25">
        <v>130</v>
      </c>
      <c r="T62" s="60">
        <f t="shared" si="1"/>
        <v>5.9799999999999995</v>
      </c>
      <c r="U62" s="5" t="s">
        <v>117</v>
      </c>
      <c r="V62" s="11" t="s">
        <v>171</v>
      </c>
    </row>
    <row r="63" spans="1:22" x14ac:dyDescent="0.25">
      <c r="A63" s="4">
        <f t="shared" si="0"/>
        <v>51</v>
      </c>
      <c r="B63" s="75">
        <v>43875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4">
        <v>0</v>
      </c>
      <c r="L63" s="44">
        <v>0</v>
      </c>
      <c r="M63" s="44">
        <v>0</v>
      </c>
      <c r="N63" s="45" t="s">
        <v>56</v>
      </c>
      <c r="O63" s="64">
        <v>0</v>
      </c>
      <c r="P63" s="17" t="s">
        <v>169</v>
      </c>
      <c r="Q63" s="60">
        <v>0.12</v>
      </c>
      <c r="R63" s="24" t="s">
        <v>32</v>
      </c>
      <c r="S63" s="25">
        <v>12</v>
      </c>
      <c r="T63" s="60">
        <f t="shared" si="1"/>
        <v>1.44</v>
      </c>
      <c r="U63" s="5" t="s">
        <v>117</v>
      </c>
      <c r="V63" s="11" t="s">
        <v>171</v>
      </c>
    </row>
    <row r="64" spans="1:22" x14ac:dyDescent="0.25">
      <c r="A64" s="4">
        <f t="shared" si="0"/>
        <v>52</v>
      </c>
      <c r="B64" s="75">
        <v>43875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4">
        <v>0</v>
      </c>
      <c r="L64" s="44">
        <v>0</v>
      </c>
      <c r="M64" s="44">
        <v>0</v>
      </c>
      <c r="N64" s="45" t="s">
        <v>56</v>
      </c>
      <c r="O64" s="64">
        <v>0</v>
      </c>
      <c r="P64" s="17" t="s">
        <v>170</v>
      </c>
      <c r="Q64" s="60">
        <v>2.8000000000000001E-2</v>
      </c>
      <c r="R64" s="24" t="s">
        <v>32</v>
      </c>
      <c r="S64" s="25">
        <v>240</v>
      </c>
      <c r="T64" s="60">
        <f t="shared" si="1"/>
        <v>6.72</v>
      </c>
      <c r="U64" s="5" t="s">
        <v>117</v>
      </c>
      <c r="V64" s="11" t="s">
        <v>171</v>
      </c>
    </row>
    <row r="65" spans="1:22" x14ac:dyDescent="0.25">
      <c r="A65" s="4">
        <f t="shared" si="0"/>
        <v>53</v>
      </c>
      <c r="B65" s="74">
        <v>43873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  <c r="M65" s="44">
        <v>0</v>
      </c>
      <c r="N65" s="45" t="s">
        <v>56</v>
      </c>
      <c r="O65" s="64">
        <v>0</v>
      </c>
      <c r="P65" s="17" t="s">
        <v>172</v>
      </c>
      <c r="Q65" s="60">
        <v>0.5</v>
      </c>
      <c r="R65" s="24" t="s">
        <v>32</v>
      </c>
      <c r="S65" s="25">
        <v>1</v>
      </c>
      <c r="T65" s="60">
        <f t="shared" si="1"/>
        <v>0.5</v>
      </c>
      <c r="U65" s="11" t="s">
        <v>174</v>
      </c>
      <c r="V65" s="11" t="s">
        <v>175</v>
      </c>
    </row>
    <row r="66" spans="1:22" x14ac:dyDescent="0.25">
      <c r="A66" s="4">
        <f t="shared" si="0"/>
        <v>54</v>
      </c>
      <c r="B66" s="74">
        <v>43873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4">
        <v>0</v>
      </c>
      <c r="L66" s="44">
        <v>0</v>
      </c>
      <c r="M66" s="44">
        <v>0</v>
      </c>
      <c r="N66" s="45" t="s">
        <v>56</v>
      </c>
      <c r="O66" s="64">
        <v>0</v>
      </c>
      <c r="P66" s="17" t="s">
        <v>173</v>
      </c>
      <c r="Q66" s="60">
        <v>0.52</v>
      </c>
      <c r="R66" s="24" t="s">
        <v>32</v>
      </c>
      <c r="S66" s="25">
        <v>2</v>
      </c>
      <c r="T66" s="60">
        <f t="shared" si="1"/>
        <v>1.04</v>
      </c>
      <c r="U66" s="11" t="s">
        <v>174</v>
      </c>
      <c r="V66" s="11" t="s">
        <v>175</v>
      </c>
    </row>
    <row r="67" spans="1:22" x14ac:dyDescent="0.25">
      <c r="A67" s="4">
        <f t="shared" si="0"/>
        <v>55</v>
      </c>
      <c r="B67" s="74">
        <v>43873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4">
        <v>0</v>
      </c>
      <c r="L67" s="44">
        <v>0</v>
      </c>
      <c r="M67" s="44">
        <v>0</v>
      </c>
      <c r="N67" s="45" t="s">
        <v>56</v>
      </c>
      <c r="O67" s="64">
        <v>0</v>
      </c>
      <c r="P67" s="17" t="s">
        <v>176</v>
      </c>
      <c r="Q67" s="60">
        <v>0.22</v>
      </c>
      <c r="R67" s="24" t="s">
        <v>34</v>
      </c>
      <c r="S67" s="25">
        <v>1</v>
      </c>
      <c r="T67" s="60">
        <f t="shared" si="1"/>
        <v>0.22</v>
      </c>
      <c r="U67" s="5" t="s">
        <v>163</v>
      </c>
      <c r="V67" s="11" t="s">
        <v>175</v>
      </c>
    </row>
    <row r="68" spans="1:22" x14ac:dyDescent="0.25">
      <c r="A68" s="4">
        <f t="shared" si="0"/>
        <v>56</v>
      </c>
      <c r="B68" s="74">
        <v>43875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4">
        <v>0</v>
      </c>
      <c r="L68" s="44">
        <v>0</v>
      </c>
      <c r="M68" s="44">
        <v>0</v>
      </c>
      <c r="N68" s="45" t="s">
        <v>56</v>
      </c>
      <c r="O68" s="64">
        <v>0</v>
      </c>
      <c r="P68" s="17" t="s">
        <v>177</v>
      </c>
      <c r="Q68" s="60">
        <v>0.104</v>
      </c>
      <c r="R68" s="24" t="s">
        <v>178</v>
      </c>
      <c r="S68" s="25">
        <v>5</v>
      </c>
      <c r="T68" s="60">
        <f t="shared" si="1"/>
        <v>0.52</v>
      </c>
      <c r="U68" s="5" t="s">
        <v>163</v>
      </c>
      <c r="V68" s="11" t="s">
        <v>171</v>
      </c>
    </row>
    <row r="69" spans="1:22" ht="18.75" customHeight="1" x14ac:dyDescent="0.25">
      <c r="A69" s="4">
        <f t="shared" si="0"/>
        <v>57</v>
      </c>
      <c r="B69" s="74">
        <v>43875</v>
      </c>
      <c r="C69" s="44">
        <v>0</v>
      </c>
      <c r="D69" s="44">
        <v>0</v>
      </c>
      <c r="E69" s="44">
        <v>0</v>
      </c>
      <c r="F69" s="44">
        <v>0</v>
      </c>
      <c r="G69" s="44">
        <v>0</v>
      </c>
      <c r="H69" s="44">
        <v>0</v>
      </c>
      <c r="I69" s="44">
        <v>0</v>
      </c>
      <c r="J69" s="44">
        <v>0</v>
      </c>
      <c r="K69" s="44">
        <v>0</v>
      </c>
      <c r="L69" s="44">
        <v>0</v>
      </c>
      <c r="M69" s="44">
        <v>0</v>
      </c>
      <c r="N69" s="45" t="s">
        <v>56</v>
      </c>
      <c r="O69" s="64">
        <v>0</v>
      </c>
      <c r="P69" s="17" t="s">
        <v>179</v>
      </c>
      <c r="Q69" s="60">
        <v>1.35</v>
      </c>
      <c r="R69" s="24" t="s">
        <v>32</v>
      </c>
      <c r="S69" s="25">
        <v>1</v>
      </c>
      <c r="T69" s="60">
        <f t="shared" si="1"/>
        <v>1.35</v>
      </c>
      <c r="U69" s="5" t="s">
        <v>130</v>
      </c>
      <c r="V69" s="11" t="s">
        <v>171</v>
      </c>
    </row>
    <row r="70" spans="1:22" x14ac:dyDescent="0.25">
      <c r="A70" s="4">
        <f t="shared" si="0"/>
        <v>58</v>
      </c>
      <c r="B70" s="74">
        <v>43880</v>
      </c>
      <c r="C70" s="44">
        <v>0</v>
      </c>
      <c r="D70" s="44">
        <v>0</v>
      </c>
      <c r="E70" s="44">
        <v>0</v>
      </c>
      <c r="F70" s="44">
        <v>0</v>
      </c>
      <c r="G70" s="44">
        <v>0</v>
      </c>
      <c r="H70" s="44">
        <v>0</v>
      </c>
      <c r="I70" s="44">
        <v>0</v>
      </c>
      <c r="J70" s="44">
        <v>0</v>
      </c>
      <c r="K70" s="44">
        <v>0</v>
      </c>
      <c r="L70" s="44">
        <v>0</v>
      </c>
      <c r="M70" s="44">
        <v>0</v>
      </c>
      <c r="N70" s="45" t="s">
        <v>56</v>
      </c>
      <c r="O70" s="64">
        <v>0</v>
      </c>
      <c r="P70" s="17" t="s">
        <v>180</v>
      </c>
      <c r="Q70" s="60">
        <v>1.1399999999999999</v>
      </c>
      <c r="R70" s="24" t="s">
        <v>32</v>
      </c>
      <c r="S70" s="25">
        <v>4</v>
      </c>
      <c r="T70" s="60">
        <f t="shared" si="1"/>
        <v>4.5599999999999996</v>
      </c>
      <c r="U70" s="5" t="s">
        <v>181</v>
      </c>
      <c r="V70" s="11" t="s">
        <v>182</v>
      </c>
    </row>
    <row r="71" spans="1:22" x14ac:dyDescent="0.25">
      <c r="A71" s="4">
        <f t="shared" si="0"/>
        <v>59</v>
      </c>
      <c r="B71" s="74">
        <v>43880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4">
        <v>0</v>
      </c>
      <c r="J71" s="44">
        <v>0</v>
      </c>
      <c r="K71" s="44">
        <v>0</v>
      </c>
      <c r="L71" s="44">
        <v>0</v>
      </c>
      <c r="M71" s="44">
        <v>0</v>
      </c>
      <c r="N71" s="45" t="s">
        <v>56</v>
      </c>
      <c r="O71" s="64">
        <v>0</v>
      </c>
      <c r="P71" s="17" t="s">
        <v>345</v>
      </c>
      <c r="Q71" s="60">
        <v>0.89</v>
      </c>
      <c r="R71" s="37" t="s">
        <v>32</v>
      </c>
      <c r="S71" s="25">
        <v>2</v>
      </c>
      <c r="T71" s="60">
        <f t="shared" si="1"/>
        <v>1.78</v>
      </c>
      <c r="U71" s="5" t="s">
        <v>181</v>
      </c>
      <c r="V71" s="11" t="s">
        <v>182</v>
      </c>
    </row>
    <row r="72" spans="1:22" x14ac:dyDescent="0.25">
      <c r="A72" s="4">
        <f t="shared" si="0"/>
        <v>60</v>
      </c>
      <c r="B72" s="74">
        <v>43875</v>
      </c>
      <c r="C72" s="44">
        <v>0</v>
      </c>
      <c r="D72" s="44">
        <v>0</v>
      </c>
      <c r="E72" s="44">
        <v>0</v>
      </c>
      <c r="F72" s="44">
        <v>0</v>
      </c>
      <c r="G72" s="44">
        <v>0</v>
      </c>
      <c r="H72" s="44">
        <v>0</v>
      </c>
      <c r="I72" s="44">
        <v>0</v>
      </c>
      <c r="J72" s="44">
        <v>0</v>
      </c>
      <c r="K72" s="44">
        <v>0</v>
      </c>
      <c r="L72" s="44">
        <v>0</v>
      </c>
      <c r="M72" s="44">
        <v>0</v>
      </c>
      <c r="N72" s="45" t="s">
        <v>56</v>
      </c>
      <c r="O72" s="64">
        <v>0</v>
      </c>
      <c r="P72" s="17" t="s">
        <v>183</v>
      </c>
      <c r="Q72" s="60">
        <v>0.3</v>
      </c>
      <c r="R72" s="37" t="s">
        <v>32</v>
      </c>
      <c r="S72" s="25">
        <v>1</v>
      </c>
      <c r="T72" s="60">
        <f t="shared" si="1"/>
        <v>0.3</v>
      </c>
      <c r="U72" s="5" t="s">
        <v>130</v>
      </c>
      <c r="V72" s="11" t="s">
        <v>171</v>
      </c>
    </row>
    <row r="73" spans="1:22" x14ac:dyDescent="0.25">
      <c r="A73" s="4">
        <f t="shared" si="0"/>
        <v>61</v>
      </c>
      <c r="B73" s="74">
        <v>43878</v>
      </c>
      <c r="C73" s="44">
        <v>0</v>
      </c>
      <c r="D73" s="44">
        <v>0</v>
      </c>
      <c r="E73" s="44">
        <v>0</v>
      </c>
      <c r="F73" s="44">
        <v>0</v>
      </c>
      <c r="G73" s="44">
        <v>0</v>
      </c>
      <c r="H73" s="44">
        <v>0</v>
      </c>
      <c r="I73" s="44">
        <v>0</v>
      </c>
      <c r="J73" s="44">
        <v>0</v>
      </c>
      <c r="K73" s="44">
        <v>0</v>
      </c>
      <c r="L73" s="44">
        <v>0</v>
      </c>
      <c r="M73" s="44">
        <v>0</v>
      </c>
      <c r="N73" s="45" t="s">
        <v>56</v>
      </c>
      <c r="O73" s="64">
        <v>0</v>
      </c>
      <c r="P73" s="17" t="s">
        <v>184</v>
      </c>
      <c r="Q73" s="60">
        <v>0.03</v>
      </c>
      <c r="R73" s="37" t="s">
        <v>32</v>
      </c>
      <c r="S73" s="61">
        <v>10</v>
      </c>
      <c r="T73" s="60">
        <f t="shared" si="1"/>
        <v>0.3</v>
      </c>
      <c r="U73" s="5" t="s">
        <v>185</v>
      </c>
      <c r="V73" s="11" t="s">
        <v>186</v>
      </c>
    </row>
    <row r="74" spans="1:22" x14ac:dyDescent="0.25">
      <c r="A74" s="4">
        <f t="shared" si="0"/>
        <v>62</v>
      </c>
      <c r="B74" s="74">
        <v>43882</v>
      </c>
      <c r="C74" s="44">
        <v>0</v>
      </c>
      <c r="D74" s="44">
        <v>0</v>
      </c>
      <c r="E74" s="44">
        <v>0</v>
      </c>
      <c r="F74" s="44">
        <v>0</v>
      </c>
      <c r="G74" s="44">
        <v>0</v>
      </c>
      <c r="H74" s="44">
        <v>0</v>
      </c>
      <c r="I74" s="44">
        <v>0</v>
      </c>
      <c r="J74" s="44">
        <v>0</v>
      </c>
      <c r="K74" s="44">
        <v>0</v>
      </c>
      <c r="L74" s="44">
        <v>0</v>
      </c>
      <c r="M74" s="44">
        <v>0</v>
      </c>
      <c r="N74" s="45" t="s">
        <v>56</v>
      </c>
      <c r="O74" s="64">
        <v>0</v>
      </c>
      <c r="P74" s="17" t="s">
        <v>187</v>
      </c>
      <c r="Q74" s="60">
        <v>2.8109999999999999</v>
      </c>
      <c r="R74" s="37" t="s">
        <v>32</v>
      </c>
      <c r="S74" s="25">
        <v>1</v>
      </c>
      <c r="T74" s="60">
        <f t="shared" si="1"/>
        <v>2.8109999999999999</v>
      </c>
      <c r="U74" s="5" t="s">
        <v>105</v>
      </c>
      <c r="V74" s="11" t="s">
        <v>190</v>
      </c>
    </row>
    <row r="75" spans="1:22" x14ac:dyDescent="0.25">
      <c r="A75" s="4">
        <f t="shared" si="0"/>
        <v>63</v>
      </c>
      <c r="B75" s="74">
        <v>43882</v>
      </c>
      <c r="C75" s="44">
        <v>0</v>
      </c>
      <c r="D75" s="44">
        <v>0</v>
      </c>
      <c r="E75" s="44">
        <v>0</v>
      </c>
      <c r="F75" s="44">
        <v>0</v>
      </c>
      <c r="G75" s="44">
        <v>0</v>
      </c>
      <c r="H75" s="44">
        <v>0</v>
      </c>
      <c r="I75" s="44">
        <v>0</v>
      </c>
      <c r="J75" s="44">
        <v>0</v>
      </c>
      <c r="K75" s="44">
        <v>0</v>
      </c>
      <c r="L75" s="44">
        <v>0</v>
      </c>
      <c r="M75" s="44">
        <v>0</v>
      </c>
      <c r="N75" s="45" t="s">
        <v>56</v>
      </c>
      <c r="O75" s="64">
        <v>0</v>
      </c>
      <c r="P75" s="17" t="s">
        <v>188</v>
      </c>
      <c r="Q75" s="60">
        <v>1.2</v>
      </c>
      <c r="R75" s="37" t="s">
        <v>32</v>
      </c>
      <c r="S75" s="25">
        <v>1</v>
      </c>
      <c r="T75" s="60">
        <f t="shared" si="1"/>
        <v>1.2</v>
      </c>
      <c r="U75" s="5" t="s">
        <v>105</v>
      </c>
      <c r="V75" s="11" t="s">
        <v>190</v>
      </c>
    </row>
    <row r="76" spans="1:22" x14ac:dyDescent="0.25">
      <c r="A76" s="4">
        <f t="shared" si="0"/>
        <v>64</v>
      </c>
      <c r="B76" s="74">
        <v>43882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4">
        <v>0</v>
      </c>
      <c r="L76" s="44">
        <v>0</v>
      </c>
      <c r="M76" s="44">
        <v>0</v>
      </c>
      <c r="N76" s="45" t="s">
        <v>56</v>
      </c>
      <c r="O76" s="64">
        <v>0</v>
      </c>
      <c r="P76" s="17" t="s">
        <v>189</v>
      </c>
      <c r="Q76" s="60">
        <v>0.01</v>
      </c>
      <c r="R76" s="37" t="s">
        <v>32</v>
      </c>
      <c r="S76" s="25">
        <v>200</v>
      </c>
      <c r="T76" s="60">
        <f t="shared" si="1"/>
        <v>2</v>
      </c>
      <c r="U76" s="5" t="s">
        <v>105</v>
      </c>
      <c r="V76" s="11" t="s">
        <v>190</v>
      </c>
    </row>
    <row r="77" spans="1:22" x14ac:dyDescent="0.25">
      <c r="A77" s="4">
        <f t="shared" si="0"/>
        <v>65</v>
      </c>
      <c r="B77" s="79" t="s">
        <v>191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4">
        <v>0</v>
      </c>
      <c r="L77" s="44">
        <v>0</v>
      </c>
      <c r="M77" s="44">
        <v>0</v>
      </c>
      <c r="N77" s="45" t="s">
        <v>56</v>
      </c>
      <c r="O77" s="64">
        <v>0</v>
      </c>
      <c r="P77" s="17" t="s">
        <v>192</v>
      </c>
      <c r="Q77" s="60">
        <v>1.0999999999999999E-2</v>
      </c>
      <c r="R77" s="37" t="s">
        <v>32</v>
      </c>
      <c r="S77" s="25">
        <v>80</v>
      </c>
      <c r="T77" s="60">
        <f t="shared" si="1"/>
        <v>0.87999999999999989</v>
      </c>
      <c r="U77" s="5" t="s">
        <v>193</v>
      </c>
      <c r="V77" s="11" t="s">
        <v>190</v>
      </c>
    </row>
    <row r="78" spans="1:22" x14ac:dyDescent="0.25">
      <c r="A78" s="4">
        <f t="shared" si="0"/>
        <v>66</v>
      </c>
      <c r="B78" s="79" t="s">
        <v>194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4">
        <v>0</v>
      </c>
      <c r="L78" s="44">
        <v>0</v>
      </c>
      <c r="M78" s="44">
        <v>0</v>
      </c>
      <c r="N78" s="45" t="s">
        <v>56</v>
      </c>
      <c r="O78" s="64">
        <v>0</v>
      </c>
      <c r="P78" s="17" t="s">
        <v>195</v>
      </c>
      <c r="Q78" s="60">
        <v>9.5000000000000001E-2</v>
      </c>
      <c r="R78" s="37" t="s">
        <v>32</v>
      </c>
      <c r="S78" s="25">
        <v>2</v>
      </c>
      <c r="T78" s="60">
        <f t="shared" si="1"/>
        <v>0.19</v>
      </c>
      <c r="U78" s="5" t="s">
        <v>196</v>
      </c>
      <c r="V78" s="11" t="s">
        <v>197</v>
      </c>
    </row>
    <row r="79" spans="1:22" x14ac:dyDescent="0.25">
      <c r="A79" s="4">
        <f t="shared" si="0"/>
        <v>67</v>
      </c>
      <c r="B79" s="79" t="s">
        <v>191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4">
        <v>0</v>
      </c>
      <c r="L79" s="44">
        <v>0</v>
      </c>
      <c r="M79" s="44">
        <v>0</v>
      </c>
      <c r="N79" s="45" t="s">
        <v>56</v>
      </c>
      <c r="O79" s="64">
        <v>0</v>
      </c>
      <c r="P79" s="17" t="s">
        <v>198</v>
      </c>
      <c r="Q79" s="60">
        <v>0.128</v>
      </c>
      <c r="R79" s="37" t="s">
        <v>32</v>
      </c>
      <c r="S79" s="25">
        <v>2</v>
      </c>
      <c r="T79" s="60">
        <f t="shared" si="1"/>
        <v>0.25600000000000001</v>
      </c>
      <c r="U79" s="5" t="s">
        <v>117</v>
      </c>
      <c r="V79" s="11" t="s">
        <v>201</v>
      </c>
    </row>
    <row r="80" spans="1:22" x14ac:dyDescent="0.25">
      <c r="A80" s="4">
        <f t="shared" ref="A80:A143" si="2">1+A79</f>
        <v>68</v>
      </c>
      <c r="B80" s="79" t="s">
        <v>191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4">
        <v>0</v>
      </c>
      <c r="L80" s="44">
        <v>0</v>
      </c>
      <c r="M80" s="44">
        <v>0</v>
      </c>
      <c r="N80" s="45" t="s">
        <v>56</v>
      </c>
      <c r="O80" s="64">
        <v>0</v>
      </c>
      <c r="P80" s="17" t="s">
        <v>199</v>
      </c>
      <c r="Q80" s="60">
        <v>8.8999999999999996E-2</v>
      </c>
      <c r="R80" s="37" t="s">
        <v>32</v>
      </c>
      <c r="S80" s="25">
        <v>4</v>
      </c>
      <c r="T80" s="60">
        <f t="shared" si="1"/>
        <v>0.35599999999999998</v>
      </c>
      <c r="U80" s="5" t="s">
        <v>117</v>
      </c>
      <c r="V80" s="11" t="s">
        <v>201</v>
      </c>
    </row>
    <row r="81" spans="1:22" x14ac:dyDescent="0.25">
      <c r="A81" s="4">
        <f t="shared" si="2"/>
        <v>69</v>
      </c>
      <c r="B81" s="79" t="s">
        <v>191</v>
      </c>
      <c r="C81" s="44">
        <v>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4">
        <v>0</v>
      </c>
      <c r="L81" s="44">
        <v>0</v>
      </c>
      <c r="M81" s="44">
        <v>0</v>
      </c>
      <c r="N81" s="45" t="s">
        <v>56</v>
      </c>
      <c r="O81" s="64">
        <v>0</v>
      </c>
      <c r="P81" s="17" t="s">
        <v>200</v>
      </c>
      <c r="Q81" s="60">
        <v>0.16</v>
      </c>
      <c r="R81" s="37" t="s">
        <v>32</v>
      </c>
      <c r="S81" s="25">
        <v>4</v>
      </c>
      <c r="T81" s="60">
        <f t="shared" si="1"/>
        <v>0.64</v>
      </c>
      <c r="U81" s="5" t="s">
        <v>117</v>
      </c>
      <c r="V81" s="11" t="s">
        <v>201</v>
      </c>
    </row>
    <row r="82" spans="1:22" x14ac:dyDescent="0.25">
      <c r="A82" s="4">
        <f t="shared" si="2"/>
        <v>70</v>
      </c>
      <c r="B82" s="79" t="s">
        <v>202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44">
        <v>0</v>
      </c>
      <c r="K82" s="44">
        <v>0</v>
      </c>
      <c r="L82" s="44">
        <v>0</v>
      </c>
      <c r="M82" s="44">
        <v>0</v>
      </c>
      <c r="N82" s="45" t="s">
        <v>56</v>
      </c>
      <c r="O82" s="64">
        <v>0</v>
      </c>
      <c r="P82" s="17" t="s">
        <v>203</v>
      </c>
      <c r="Q82" s="60">
        <v>0.67</v>
      </c>
      <c r="R82" s="24" t="s">
        <v>32</v>
      </c>
      <c r="S82" s="25">
        <v>1</v>
      </c>
      <c r="T82" s="60">
        <f t="shared" ref="T82:T154" si="3">Q82*S82</f>
        <v>0.67</v>
      </c>
      <c r="U82" s="5" t="s">
        <v>130</v>
      </c>
      <c r="V82" s="11" t="s">
        <v>204</v>
      </c>
    </row>
    <row r="83" spans="1:22" ht="15.75" customHeight="1" x14ac:dyDescent="0.25">
      <c r="A83" s="4">
        <f t="shared" si="2"/>
        <v>71</v>
      </c>
      <c r="B83" s="79" t="s">
        <v>191</v>
      </c>
      <c r="C83" s="44">
        <v>0</v>
      </c>
      <c r="D83" s="44">
        <v>0</v>
      </c>
      <c r="E83" s="44">
        <v>0</v>
      </c>
      <c r="F83" s="44">
        <v>0</v>
      </c>
      <c r="G83" s="44">
        <v>0</v>
      </c>
      <c r="H83" s="44">
        <v>0</v>
      </c>
      <c r="I83" s="44">
        <v>0</v>
      </c>
      <c r="J83" s="44">
        <v>0</v>
      </c>
      <c r="K83" s="44">
        <v>0</v>
      </c>
      <c r="L83" s="44">
        <v>0</v>
      </c>
      <c r="M83" s="44">
        <v>0</v>
      </c>
      <c r="N83" s="45" t="s">
        <v>56</v>
      </c>
      <c r="O83" s="64">
        <v>0</v>
      </c>
      <c r="P83" s="17" t="s">
        <v>205</v>
      </c>
      <c r="Q83" s="60">
        <v>1.1000000000000001</v>
      </c>
      <c r="R83" s="24" t="s">
        <v>206</v>
      </c>
      <c r="S83" s="88">
        <v>2.5</v>
      </c>
      <c r="T83" s="60">
        <f t="shared" si="3"/>
        <v>2.75</v>
      </c>
      <c r="U83" s="5" t="s">
        <v>117</v>
      </c>
      <c r="V83" s="11" t="s">
        <v>207</v>
      </c>
    </row>
    <row r="84" spans="1:22" x14ac:dyDescent="0.25">
      <c r="A84" s="4">
        <f t="shared" si="2"/>
        <v>72</v>
      </c>
      <c r="B84" s="79" t="s">
        <v>208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4">
        <v>0</v>
      </c>
      <c r="J84" s="44">
        <v>0</v>
      </c>
      <c r="K84" s="44">
        <v>0</v>
      </c>
      <c r="L84" s="44">
        <v>0</v>
      </c>
      <c r="M84" s="44">
        <v>0</v>
      </c>
      <c r="N84" s="45" t="s">
        <v>56</v>
      </c>
      <c r="O84" s="64">
        <v>0</v>
      </c>
      <c r="P84" s="17" t="s">
        <v>209</v>
      </c>
      <c r="Q84" s="60">
        <v>0.35</v>
      </c>
      <c r="R84" s="24" t="s">
        <v>32</v>
      </c>
      <c r="S84" s="25">
        <v>2</v>
      </c>
      <c r="T84" s="23">
        <f t="shared" si="3"/>
        <v>0.7</v>
      </c>
      <c r="U84" s="11" t="s">
        <v>212</v>
      </c>
      <c r="V84" s="11" t="s">
        <v>213</v>
      </c>
    </row>
    <row r="85" spans="1:22" x14ac:dyDescent="0.25">
      <c r="A85" s="4">
        <f t="shared" si="2"/>
        <v>73</v>
      </c>
      <c r="B85" s="79" t="s">
        <v>208</v>
      </c>
      <c r="C85" s="44">
        <v>0</v>
      </c>
      <c r="D85" s="44">
        <v>0</v>
      </c>
      <c r="E85" s="44">
        <v>0</v>
      </c>
      <c r="F85" s="44">
        <v>0</v>
      </c>
      <c r="G85" s="44">
        <v>0</v>
      </c>
      <c r="H85" s="44">
        <v>0</v>
      </c>
      <c r="I85" s="44">
        <v>0</v>
      </c>
      <c r="J85" s="44">
        <v>0</v>
      </c>
      <c r="K85" s="44">
        <v>0</v>
      </c>
      <c r="L85" s="44">
        <v>0</v>
      </c>
      <c r="M85" s="44">
        <v>0</v>
      </c>
      <c r="N85" s="45" t="s">
        <v>56</v>
      </c>
      <c r="O85" s="64">
        <v>0</v>
      </c>
      <c r="P85" s="17" t="s">
        <v>210</v>
      </c>
      <c r="Q85" s="60">
        <v>0.05</v>
      </c>
      <c r="R85" s="24" t="s">
        <v>32</v>
      </c>
      <c r="S85" s="25">
        <v>2</v>
      </c>
      <c r="T85" s="23">
        <f t="shared" si="3"/>
        <v>0.1</v>
      </c>
      <c r="U85" s="11" t="s">
        <v>212</v>
      </c>
      <c r="V85" s="11" t="s">
        <v>213</v>
      </c>
    </row>
    <row r="86" spans="1:22" x14ac:dyDescent="0.25">
      <c r="A86" s="4">
        <f t="shared" si="2"/>
        <v>74</v>
      </c>
      <c r="B86" s="79" t="s">
        <v>208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4">
        <v>0</v>
      </c>
      <c r="J86" s="44">
        <v>0</v>
      </c>
      <c r="K86" s="44">
        <v>0</v>
      </c>
      <c r="L86" s="44">
        <v>0</v>
      </c>
      <c r="M86" s="44">
        <v>0</v>
      </c>
      <c r="N86" s="45" t="s">
        <v>56</v>
      </c>
      <c r="O86" s="64">
        <v>0</v>
      </c>
      <c r="P86" s="17" t="s">
        <v>211</v>
      </c>
      <c r="Q86" s="60">
        <v>0.1</v>
      </c>
      <c r="R86" s="24" t="s">
        <v>32</v>
      </c>
      <c r="S86" s="25">
        <v>2</v>
      </c>
      <c r="T86" s="23">
        <f t="shared" si="3"/>
        <v>0.2</v>
      </c>
      <c r="U86" s="11" t="s">
        <v>212</v>
      </c>
      <c r="V86" s="11" t="s">
        <v>213</v>
      </c>
    </row>
    <row r="87" spans="1:22" x14ac:dyDescent="0.25">
      <c r="A87" s="4">
        <f t="shared" si="2"/>
        <v>75</v>
      </c>
      <c r="B87" s="79" t="s">
        <v>214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4">
        <v>0</v>
      </c>
      <c r="J87" s="44">
        <v>0</v>
      </c>
      <c r="K87" s="44">
        <v>0</v>
      </c>
      <c r="L87" s="44">
        <v>0</v>
      </c>
      <c r="M87" s="44">
        <v>0</v>
      </c>
      <c r="N87" s="45" t="s">
        <v>56</v>
      </c>
      <c r="O87" s="64">
        <v>0</v>
      </c>
      <c r="P87" s="17" t="s">
        <v>215</v>
      </c>
      <c r="Q87" s="60">
        <v>1.98</v>
      </c>
      <c r="R87" s="24" t="s">
        <v>32</v>
      </c>
      <c r="S87" s="25">
        <v>1</v>
      </c>
      <c r="T87" s="23">
        <f t="shared" si="3"/>
        <v>1.98</v>
      </c>
      <c r="U87" s="11" t="s">
        <v>216</v>
      </c>
      <c r="V87" s="11" t="s">
        <v>217</v>
      </c>
    </row>
    <row r="88" spans="1:22" ht="15.75" customHeight="1" x14ac:dyDescent="0.25">
      <c r="A88" s="4">
        <f t="shared" si="2"/>
        <v>76</v>
      </c>
      <c r="B88" s="79" t="s">
        <v>218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4">
        <v>0</v>
      </c>
      <c r="J88" s="44">
        <v>0</v>
      </c>
      <c r="K88" s="44">
        <v>0</v>
      </c>
      <c r="L88" s="44">
        <v>0</v>
      </c>
      <c r="M88" s="44">
        <v>0</v>
      </c>
      <c r="N88" s="45" t="s">
        <v>56</v>
      </c>
      <c r="O88" s="64">
        <v>0</v>
      </c>
      <c r="P88" s="17" t="s">
        <v>100</v>
      </c>
      <c r="Q88" s="60">
        <v>1.5</v>
      </c>
      <c r="R88" s="24" t="s">
        <v>101</v>
      </c>
      <c r="S88" s="25">
        <v>2</v>
      </c>
      <c r="T88" s="23">
        <f t="shared" si="3"/>
        <v>3</v>
      </c>
      <c r="U88" s="5" t="s">
        <v>102</v>
      </c>
      <c r="V88" s="11" t="s">
        <v>219</v>
      </c>
    </row>
    <row r="89" spans="1:22" ht="17.25" customHeight="1" x14ac:dyDescent="0.25">
      <c r="A89" s="4">
        <f t="shared" si="2"/>
        <v>77</v>
      </c>
      <c r="B89" s="79" t="s">
        <v>220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4">
        <v>0</v>
      </c>
      <c r="J89" s="44">
        <v>0</v>
      </c>
      <c r="K89" s="44">
        <v>0</v>
      </c>
      <c r="L89" s="44">
        <v>0</v>
      </c>
      <c r="M89" s="44">
        <v>0</v>
      </c>
      <c r="N89" s="45" t="s">
        <v>56</v>
      </c>
      <c r="O89" s="64">
        <v>0</v>
      </c>
      <c r="P89" s="17" t="s">
        <v>221</v>
      </c>
      <c r="Q89" s="60">
        <v>0.21099999999999999</v>
      </c>
      <c r="R89" s="24" t="s">
        <v>32</v>
      </c>
      <c r="S89" s="61">
        <v>2</v>
      </c>
      <c r="T89" s="23">
        <f t="shared" si="3"/>
        <v>0.42199999999999999</v>
      </c>
      <c r="U89" s="11" t="s">
        <v>223</v>
      </c>
      <c r="V89" s="11" t="s">
        <v>224</v>
      </c>
    </row>
    <row r="90" spans="1:22" x14ac:dyDescent="0.25">
      <c r="A90" s="4">
        <f t="shared" si="2"/>
        <v>78</v>
      </c>
      <c r="B90" s="79" t="s">
        <v>220</v>
      </c>
      <c r="C90" s="44">
        <v>0</v>
      </c>
      <c r="D90" s="44">
        <v>0</v>
      </c>
      <c r="E90" s="44">
        <v>0</v>
      </c>
      <c r="F90" s="44">
        <v>0</v>
      </c>
      <c r="G90" s="44">
        <v>0</v>
      </c>
      <c r="H90" s="44">
        <v>0</v>
      </c>
      <c r="I90" s="44">
        <v>0</v>
      </c>
      <c r="J90" s="44">
        <v>0</v>
      </c>
      <c r="K90" s="44">
        <v>0</v>
      </c>
      <c r="L90" s="44">
        <v>0</v>
      </c>
      <c r="M90" s="44">
        <v>0</v>
      </c>
      <c r="N90" s="45" t="s">
        <v>56</v>
      </c>
      <c r="O90" s="64">
        <v>0</v>
      </c>
      <c r="P90" s="17" t="s">
        <v>222</v>
      </c>
      <c r="Q90" s="60">
        <v>3.9E-2</v>
      </c>
      <c r="R90" s="24" t="s">
        <v>32</v>
      </c>
      <c r="S90" s="25">
        <v>2</v>
      </c>
      <c r="T90" s="23">
        <f t="shared" si="3"/>
        <v>7.8E-2</v>
      </c>
      <c r="U90" s="11" t="s">
        <v>223</v>
      </c>
      <c r="V90" s="11" t="s">
        <v>224</v>
      </c>
    </row>
    <row r="91" spans="1:22" x14ac:dyDescent="0.25">
      <c r="A91" s="4">
        <f t="shared" si="2"/>
        <v>79</v>
      </c>
      <c r="B91" s="79" t="s">
        <v>218</v>
      </c>
      <c r="C91" s="44">
        <v>0</v>
      </c>
      <c r="D91" s="44">
        <v>0</v>
      </c>
      <c r="E91" s="44">
        <v>0</v>
      </c>
      <c r="F91" s="44">
        <v>0</v>
      </c>
      <c r="G91" s="44">
        <v>0</v>
      </c>
      <c r="H91" s="44">
        <v>0</v>
      </c>
      <c r="I91" s="44">
        <v>0</v>
      </c>
      <c r="J91" s="44">
        <v>0</v>
      </c>
      <c r="K91" s="44">
        <v>0</v>
      </c>
      <c r="L91" s="44">
        <v>0</v>
      </c>
      <c r="M91" s="44">
        <v>0</v>
      </c>
      <c r="N91" s="45" t="s">
        <v>56</v>
      </c>
      <c r="O91" s="64">
        <v>0</v>
      </c>
      <c r="P91" s="17" t="s">
        <v>225</v>
      </c>
      <c r="Q91" s="60">
        <v>1</v>
      </c>
      <c r="R91" s="24" t="s">
        <v>32</v>
      </c>
      <c r="S91" s="25">
        <v>1</v>
      </c>
      <c r="T91" s="23">
        <f t="shared" si="3"/>
        <v>1</v>
      </c>
      <c r="U91" s="11" t="s">
        <v>226</v>
      </c>
      <c r="V91" s="11" t="s">
        <v>219</v>
      </c>
    </row>
    <row r="92" spans="1:22" ht="16.5" customHeight="1" x14ac:dyDescent="0.25">
      <c r="A92" s="4">
        <f t="shared" si="2"/>
        <v>80</v>
      </c>
      <c r="B92" s="79" t="s">
        <v>218</v>
      </c>
      <c r="C92" s="44">
        <v>0</v>
      </c>
      <c r="D92" s="44">
        <v>0</v>
      </c>
      <c r="E92" s="44">
        <v>0</v>
      </c>
      <c r="F92" s="44">
        <v>0</v>
      </c>
      <c r="G92" s="44">
        <v>0</v>
      </c>
      <c r="H92" s="44">
        <v>0</v>
      </c>
      <c r="I92" s="44">
        <v>0</v>
      </c>
      <c r="J92" s="44">
        <v>0</v>
      </c>
      <c r="K92" s="44">
        <v>0</v>
      </c>
      <c r="L92" s="44">
        <v>0</v>
      </c>
      <c r="M92" s="44">
        <v>0</v>
      </c>
      <c r="N92" s="45" t="s">
        <v>56</v>
      </c>
      <c r="O92" s="64">
        <v>0</v>
      </c>
      <c r="P92" s="17" t="s">
        <v>229</v>
      </c>
      <c r="Q92" s="60">
        <v>0.5</v>
      </c>
      <c r="R92" s="24" t="s">
        <v>32</v>
      </c>
      <c r="S92" s="25">
        <v>1</v>
      </c>
      <c r="T92" s="23">
        <f t="shared" si="3"/>
        <v>0.5</v>
      </c>
      <c r="U92" s="11" t="s">
        <v>228</v>
      </c>
      <c r="V92" s="5" t="s">
        <v>227</v>
      </c>
    </row>
    <row r="93" spans="1:22" x14ac:dyDescent="0.25">
      <c r="A93" s="4">
        <f t="shared" si="2"/>
        <v>81</v>
      </c>
      <c r="B93" s="79" t="s">
        <v>230</v>
      </c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4">
        <v>0</v>
      </c>
      <c r="J93" s="44">
        <v>0</v>
      </c>
      <c r="K93" s="44">
        <v>0</v>
      </c>
      <c r="L93" s="44">
        <v>0</v>
      </c>
      <c r="M93" s="44">
        <v>0</v>
      </c>
      <c r="N93" s="45" t="s">
        <v>56</v>
      </c>
      <c r="O93" s="64">
        <v>0</v>
      </c>
      <c r="P93" s="17" t="s">
        <v>231</v>
      </c>
      <c r="Q93" s="60">
        <v>0.35</v>
      </c>
      <c r="R93" s="24" t="s">
        <v>178</v>
      </c>
      <c r="S93" s="25">
        <v>3</v>
      </c>
      <c r="T93" s="23">
        <f t="shared" si="3"/>
        <v>1.0499999999999998</v>
      </c>
      <c r="U93" s="11" t="s">
        <v>130</v>
      </c>
      <c r="V93" s="11" t="s">
        <v>232</v>
      </c>
    </row>
    <row r="94" spans="1:22" x14ac:dyDescent="0.25">
      <c r="A94" s="4">
        <f t="shared" si="2"/>
        <v>82</v>
      </c>
      <c r="B94" s="79" t="s">
        <v>220</v>
      </c>
      <c r="C94" s="44">
        <v>0</v>
      </c>
      <c r="D94" s="44">
        <v>0</v>
      </c>
      <c r="E94" s="44">
        <v>0</v>
      </c>
      <c r="F94" s="44">
        <v>0</v>
      </c>
      <c r="G94" s="44">
        <v>0</v>
      </c>
      <c r="H94" s="44">
        <v>0</v>
      </c>
      <c r="I94" s="44">
        <v>0</v>
      </c>
      <c r="J94" s="44">
        <v>0</v>
      </c>
      <c r="K94" s="44">
        <v>0</v>
      </c>
      <c r="L94" s="44">
        <v>0</v>
      </c>
      <c r="M94" s="44">
        <v>0</v>
      </c>
      <c r="N94" s="45" t="s">
        <v>56</v>
      </c>
      <c r="O94" s="64">
        <v>0</v>
      </c>
      <c r="P94" s="17" t="s">
        <v>233</v>
      </c>
      <c r="Q94" s="60">
        <v>0.76</v>
      </c>
      <c r="R94" s="24" t="s">
        <v>32</v>
      </c>
      <c r="S94" s="61">
        <v>4</v>
      </c>
      <c r="T94" s="23">
        <f t="shared" si="3"/>
        <v>3.04</v>
      </c>
      <c r="U94" s="11" t="s">
        <v>181</v>
      </c>
      <c r="V94" s="11" t="s">
        <v>234</v>
      </c>
    </row>
    <row r="95" spans="1:22" x14ac:dyDescent="0.25">
      <c r="A95" s="4">
        <f t="shared" si="2"/>
        <v>83</v>
      </c>
      <c r="B95" s="79" t="s">
        <v>220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4">
        <v>0</v>
      </c>
      <c r="J95" s="44">
        <v>0</v>
      </c>
      <c r="K95" s="44">
        <v>0</v>
      </c>
      <c r="L95" s="44">
        <v>0</v>
      </c>
      <c r="M95" s="44">
        <v>0</v>
      </c>
      <c r="N95" s="45" t="s">
        <v>56</v>
      </c>
      <c r="O95" s="64">
        <v>0</v>
      </c>
      <c r="P95" s="17" t="s">
        <v>346</v>
      </c>
      <c r="Q95" s="60">
        <v>0.26</v>
      </c>
      <c r="R95" s="24" t="s">
        <v>32</v>
      </c>
      <c r="S95" s="61">
        <v>5</v>
      </c>
      <c r="T95" s="23">
        <f t="shared" si="3"/>
        <v>1.3</v>
      </c>
      <c r="U95" s="11" t="s">
        <v>181</v>
      </c>
      <c r="V95" s="11" t="s">
        <v>234</v>
      </c>
    </row>
    <row r="96" spans="1:22" s="80" customFormat="1" ht="20.25" customHeight="1" x14ac:dyDescent="0.25">
      <c r="A96" s="4">
        <f t="shared" si="2"/>
        <v>84</v>
      </c>
      <c r="B96" s="79" t="s">
        <v>194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4">
        <v>0</v>
      </c>
      <c r="J96" s="44">
        <v>0</v>
      </c>
      <c r="K96" s="44">
        <v>0</v>
      </c>
      <c r="L96" s="44">
        <v>0</v>
      </c>
      <c r="M96" s="44">
        <v>0</v>
      </c>
      <c r="N96" s="45" t="s">
        <v>56</v>
      </c>
      <c r="O96" s="64">
        <v>0</v>
      </c>
      <c r="P96" s="81" t="s">
        <v>236</v>
      </c>
      <c r="Q96" s="82">
        <v>0.185</v>
      </c>
      <c r="R96" s="83" t="s">
        <v>242</v>
      </c>
      <c r="S96" s="84">
        <v>36</v>
      </c>
      <c r="T96" s="85">
        <f t="shared" si="3"/>
        <v>6.66</v>
      </c>
      <c r="U96" s="86" t="s">
        <v>130</v>
      </c>
      <c r="V96" s="87" t="s">
        <v>243</v>
      </c>
    </row>
    <row r="97" spans="1:22" s="80" customFormat="1" ht="21" customHeight="1" x14ac:dyDescent="0.25">
      <c r="A97" s="4">
        <f t="shared" si="2"/>
        <v>85</v>
      </c>
      <c r="B97" s="79" t="s">
        <v>194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4">
        <v>0</v>
      </c>
      <c r="J97" s="44">
        <v>0</v>
      </c>
      <c r="K97" s="44">
        <v>0</v>
      </c>
      <c r="L97" s="44">
        <v>0</v>
      </c>
      <c r="M97" s="44">
        <v>0</v>
      </c>
      <c r="N97" s="45" t="s">
        <v>56</v>
      </c>
      <c r="O97" s="64" t="s">
        <v>91</v>
      </c>
      <c r="P97" s="81" t="s">
        <v>237</v>
      </c>
      <c r="Q97" s="82">
        <v>0.1</v>
      </c>
      <c r="R97" s="83" t="s">
        <v>242</v>
      </c>
      <c r="S97" s="84">
        <v>72</v>
      </c>
      <c r="T97" s="85">
        <f t="shared" si="3"/>
        <v>7.2</v>
      </c>
      <c r="U97" s="86" t="s">
        <v>130</v>
      </c>
      <c r="V97" s="87" t="s">
        <v>243</v>
      </c>
    </row>
    <row r="98" spans="1:22" s="80" customFormat="1" x14ac:dyDescent="0.25">
      <c r="A98" s="4">
        <f t="shared" si="2"/>
        <v>86</v>
      </c>
      <c r="B98" s="79" t="s">
        <v>194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4">
        <v>0</v>
      </c>
      <c r="J98" s="44">
        <v>0</v>
      </c>
      <c r="K98" s="44">
        <v>0</v>
      </c>
      <c r="L98" s="44">
        <v>0</v>
      </c>
      <c r="M98" s="44">
        <v>0</v>
      </c>
      <c r="N98" s="45" t="s">
        <v>56</v>
      </c>
      <c r="O98" s="64" t="s">
        <v>91</v>
      </c>
      <c r="P98" s="81" t="s">
        <v>238</v>
      </c>
      <c r="Q98" s="82">
        <v>6.5000000000000002E-2</v>
      </c>
      <c r="R98" s="83" t="s">
        <v>242</v>
      </c>
      <c r="S98" s="84">
        <v>300</v>
      </c>
      <c r="T98" s="85">
        <f t="shared" si="3"/>
        <v>19.5</v>
      </c>
      <c r="U98" s="86" t="s">
        <v>130</v>
      </c>
      <c r="V98" s="87" t="s">
        <v>243</v>
      </c>
    </row>
    <row r="99" spans="1:22" s="80" customFormat="1" ht="18" customHeight="1" x14ac:dyDescent="0.25">
      <c r="A99" s="4">
        <f t="shared" si="2"/>
        <v>87</v>
      </c>
      <c r="B99" s="79" t="s">
        <v>194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4">
        <v>0</v>
      </c>
      <c r="J99" s="44">
        <v>0</v>
      </c>
      <c r="K99" s="44">
        <v>0</v>
      </c>
      <c r="L99" s="44">
        <v>0</v>
      </c>
      <c r="M99" s="44">
        <v>0</v>
      </c>
      <c r="N99" s="45" t="s">
        <v>56</v>
      </c>
      <c r="O99" s="64">
        <v>0</v>
      </c>
      <c r="P99" s="81" t="s">
        <v>239</v>
      </c>
      <c r="Q99" s="82">
        <v>9.5000000000000001E-2</v>
      </c>
      <c r="R99" s="83" t="s">
        <v>242</v>
      </c>
      <c r="S99" s="84">
        <v>60</v>
      </c>
      <c r="T99" s="85">
        <f t="shared" si="3"/>
        <v>5.7</v>
      </c>
      <c r="U99" s="86" t="s">
        <v>130</v>
      </c>
      <c r="V99" s="87" t="s">
        <v>243</v>
      </c>
    </row>
    <row r="100" spans="1:22" s="80" customFormat="1" x14ac:dyDescent="0.25">
      <c r="A100" s="4">
        <f t="shared" si="2"/>
        <v>88</v>
      </c>
      <c r="B100" s="79" t="s">
        <v>194</v>
      </c>
      <c r="C100" s="44">
        <v>0</v>
      </c>
      <c r="D100" s="44">
        <v>0</v>
      </c>
      <c r="E100" s="44">
        <v>0</v>
      </c>
      <c r="F100" s="44">
        <v>0</v>
      </c>
      <c r="G100" s="44">
        <v>0</v>
      </c>
      <c r="H100" s="44">
        <v>0</v>
      </c>
      <c r="I100" s="44">
        <v>0</v>
      </c>
      <c r="J100" s="44">
        <v>0</v>
      </c>
      <c r="K100" s="44">
        <v>0</v>
      </c>
      <c r="L100" s="44">
        <v>0</v>
      </c>
      <c r="M100" s="44">
        <v>0</v>
      </c>
      <c r="N100" s="45" t="s">
        <v>56</v>
      </c>
      <c r="O100" s="64">
        <v>0</v>
      </c>
      <c r="P100" s="81" t="s">
        <v>240</v>
      </c>
      <c r="Q100" s="82">
        <v>0.12</v>
      </c>
      <c r="R100" s="83" t="s">
        <v>34</v>
      </c>
      <c r="S100" s="84">
        <v>10</v>
      </c>
      <c r="T100" s="85">
        <f t="shared" si="3"/>
        <v>1.2</v>
      </c>
      <c r="U100" s="86" t="s">
        <v>130</v>
      </c>
      <c r="V100" s="87" t="s">
        <v>243</v>
      </c>
    </row>
    <row r="101" spans="1:22" s="80" customFormat="1" x14ac:dyDescent="0.25">
      <c r="A101" s="4">
        <f t="shared" si="2"/>
        <v>89</v>
      </c>
      <c r="B101" s="79" t="s">
        <v>194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4">
        <v>0</v>
      </c>
      <c r="J101" s="44">
        <v>0</v>
      </c>
      <c r="K101" s="44">
        <v>0</v>
      </c>
      <c r="L101" s="44">
        <v>0</v>
      </c>
      <c r="M101" s="44">
        <v>0</v>
      </c>
      <c r="N101" s="45" t="s">
        <v>56</v>
      </c>
      <c r="O101" s="64">
        <v>0</v>
      </c>
      <c r="P101" s="81" t="s">
        <v>241</v>
      </c>
      <c r="Q101" s="82">
        <v>0.28000000000000003</v>
      </c>
      <c r="R101" s="83" t="s">
        <v>32</v>
      </c>
      <c r="S101" s="84">
        <v>8</v>
      </c>
      <c r="T101" s="85">
        <f t="shared" si="3"/>
        <v>2.2400000000000002</v>
      </c>
      <c r="U101" s="86" t="s">
        <v>130</v>
      </c>
      <c r="V101" s="87" t="s">
        <v>243</v>
      </c>
    </row>
    <row r="102" spans="1:22" s="80" customFormat="1" ht="21" customHeight="1" x14ac:dyDescent="0.25">
      <c r="A102" s="4">
        <f t="shared" si="2"/>
        <v>90</v>
      </c>
      <c r="B102" s="79" t="s">
        <v>194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5" t="s">
        <v>56</v>
      </c>
      <c r="O102" s="64">
        <v>0</v>
      </c>
      <c r="P102" s="81" t="s">
        <v>248</v>
      </c>
      <c r="Q102" s="82">
        <v>0.1</v>
      </c>
      <c r="R102" s="83" t="s">
        <v>32</v>
      </c>
      <c r="S102" s="84">
        <v>16</v>
      </c>
      <c r="T102" s="85">
        <f t="shared" si="3"/>
        <v>1.6</v>
      </c>
      <c r="U102" s="86" t="s">
        <v>130</v>
      </c>
      <c r="V102" s="87" t="s">
        <v>243</v>
      </c>
    </row>
    <row r="103" spans="1:22" s="80" customFormat="1" ht="24" customHeight="1" x14ac:dyDescent="0.25">
      <c r="A103" s="4">
        <f t="shared" si="2"/>
        <v>91</v>
      </c>
      <c r="B103" s="79" t="s">
        <v>194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4">
        <v>0</v>
      </c>
      <c r="J103" s="44">
        <v>0</v>
      </c>
      <c r="K103" s="44">
        <v>0</v>
      </c>
      <c r="L103" s="44">
        <v>0</v>
      </c>
      <c r="M103" s="44">
        <v>0</v>
      </c>
      <c r="N103" s="45" t="s">
        <v>56</v>
      </c>
      <c r="O103" s="64">
        <v>0</v>
      </c>
      <c r="P103" s="81" t="s">
        <v>247</v>
      </c>
      <c r="Q103" s="82">
        <v>0.23</v>
      </c>
      <c r="R103" s="83" t="s">
        <v>32</v>
      </c>
      <c r="S103" s="84">
        <v>12</v>
      </c>
      <c r="T103" s="85">
        <f t="shared" si="3"/>
        <v>2.7600000000000002</v>
      </c>
      <c r="U103" s="86" t="s">
        <v>130</v>
      </c>
      <c r="V103" s="87" t="s">
        <v>243</v>
      </c>
    </row>
    <row r="104" spans="1:22" ht="21" customHeight="1" x14ac:dyDescent="0.25">
      <c r="A104" s="4">
        <f t="shared" si="2"/>
        <v>92</v>
      </c>
      <c r="B104" s="79" t="s">
        <v>208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4">
        <v>0</v>
      </c>
      <c r="J104" s="44">
        <v>0</v>
      </c>
      <c r="K104" s="44">
        <v>0</v>
      </c>
      <c r="L104" s="44">
        <v>0</v>
      </c>
      <c r="M104" s="44">
        <v>0</v>
      </c>
      <c r="N104" s="45" t="s">
        <v>56</v>
      </c>
      <c r="O104" s="64">
        <v>0</v>
      </c>
      <c r="P104" s="81" t="s">
        <v>244</v>
      </c>
      <c r="Q104" s="82">
        <v>1.95</v>
      </c>
      <c r="R104" s="83" t="s">
        <v>32</v>
      </c>
      <c r="S104" s="84">
        <v>1</v>
      </c>
      <c r="T104" s="85">
        <f t="shared" si="3"/>
        <v>1.95</v>
      </c>
      <c r="U104" s="86" t="s">
        <v>245</v>
      </c>
      <c r="V104" s="87" t="s">
        <v>246</v>
      </c>
    </row>
    <row r="105" spans="1:22" s="80" customFormat="1" ht="30" x14ac:dyDescent="0.25">
      <c r="A105" s="4">
        <f t="shared" si="2"/>
        <v>93</v>
      </c>
      <c r="B105" s="79" t="s">
        <v>208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4">
        <v>0</v>
      </c>
      <c r="J105" s="44">
        <v>0</v>
      </c>
      <c r="K105" s="44">
        <v>0</v>
      </c>
      <c r="L105" s="44">
        <v>0</v>
      </c>
      <c r="M105" s="44">
        <v>0</v>
      </c>
      <c r="N105" s="45" t="s">
        <v>56</v>
      </c>
      <c r="O105" s="64">
        <v>0</v>
      </c>
      <c r="P105" s="81" t="s">
        <v>249</v>
      </c>
      <c r="Q105" s="82">
        <v>0.55330000000000001</v>
      </c>
      <c r="R105" s="83" t="s">
        <v>32</v>
      </c>
      <c r="S105" s="84">
        <v>10</v>
      </c>
      <c r="T105" s="85">
        <f t="shared" si="3"/>
        <v>5.5330000000000004</v>
      </c>
      <c r="U105" s="86" t="s">
        <v>257</v>
      </c>
      <c r="V105" s="87" t="s">
        <v>258</v>
      </c>
    </row>
    <row r="106" spans="1:22" ht="30" x14ac:dyDescent="0.25">
      <c r="A106" s="4">
        <f t="shared" si="2"/>
        <v>94</v>
      </c>
      <c r="B106" s="79" t="s">
        <v>208</v>
      </c>
      <c r="C106" s="44">
        <v>0</v>
      </c>
      <c r="D106" s="44">
        <v>0</v>
      </c>
      <c r="E106" s="44">
        <v>0</v>
      </c>
      <c r="F106" s="44">
        <v>0</v>
      </c>
      <c r="G106" s="44">
        <v>0</v>
      </c>
      <c r="H106" s="44">
        <v>0</v>
      </c>
      <c r="I106" s="44">
        <v>0</v>
      </c>
      <c r="J106" s="44">
        <v>0</v>
      </c>
      <c r="K106" s="44">
        <v>0</v>
      </c>
      <c r="L106" s="44">
        <v>0</v>
      </c>
      <c r="M106" s="44">
        <v>0</v>
      </c>
      <c r="N106" s="45" t="s">
        <v>56</v>
      </c>
      <c r="O106" s="64">
        <v>0</v>
      </c>
      <c r="P106" s="81" t="s">
        <v>250</v>
      </c>
      <c r="Q106" s="82">
        <v>0.1353</v>
      </c>
      <c r="R106" s="83" t="s">
        <v>178</v>
      </c>
      <c r="S106" s="84">
        <v>17.145</v>
      </c>
      <c r="T106" s="85">
        <f t="shared" si="3"/>
        <v>2.3197185</v>
      </c>
      <c r="U106" s="86" t="s">
        <v>257</v>
      </c>
      <c r="V106" s="87" t="s">
        <v>258</v>
      </c>
    </row>
    <row r="107" spans="1:22" ht="30" x14ac:dyDescent="0.25">
      <c r="A107" s="4">
        <f t="shared" si="2"/>
        <v>95</v>
      </c>
      <c r="B107" s="79" t="s">
        <v>208</v>
      </c>
      <c r="C107" s="44">
        <v>0</v>
      </c>
      <c r="D107" s="44">
        <v>0</v>
      </c>
      <c r="E107" s="44">
        <v>0</v>
      </c>
      <c r="F107" s="44">
        <v>0</v>
      </c>
      <c r="G107" s="44">
        <v>0</v>
      </c>
      <c r="H107" s="44">
        <v>0</v>
      </c>
      <c r="I107" s="44">
        <v>0</v>
      </c>
      <c r="J107" s="44">
        <v>0</v>
      </c>
      <c r="K107" s="44">
        <v>0</v>
      </c>
      <c r="L107" s="44">
        <v>0</v>
      </c>
      <c r="M107" s="44">
        <v>0</v>
      </c>
      <c r="N107" s="45" t="s">
        <v>56</v>
      </c>
      <c r="O107" s="64">
        <v>0</v>
      </c>
      <c r="P107" s="81" t="s">
        <v>254</v>
      </c>
      <c r="Q107" s="82">
        <v>3.41</v>
      </c>
      <c r="R107" s="83" t="s">
        <v>32</v>
      </c>
      <c r="S107" s="84">
        <v>5</v>
      </c>
      <c r="T107" s="85">
        <f t="shared" si="3"/>
        <v>17.05</v>
      </c>
      <c r="U107" s="86" t="s">
        <v>257</v>
      </c>
      <c r="V107" s="87" t="s">
        <v>258</v>
      </c>
    </row>
    <row r="108" spans="1:22" ht="30" x14ac:dyDescent="0.25">
      <c r="A108" s="4">
        <f t="shared" si="2"/>
        <v>96</v>
      </c>
      <c r="B108" s="79" t="s">
        <v>208</v>
      </c>
      <c r="C108" s="44">
        <v>0</v>
      </c>
      <c r="D108" s="44">
        <v>0</v>
      </c>
      <c r="E108" s="44">
        <v>0</v>
      </c>
      <c r="F108" s="44">
        <v>0</v>
      </c>
      <c r="G108" s="44">
        <v>0</v>
      </c>
      <c r="H108" s="44">
        <v>0</v>
      </c>
      <c r="I108" s="44">
        <v>0</v>
      </c>
      <c r="J108" s="44">
        <v>0</v>
      </c>
      <c r="K108" s="44">
        <v>0</v>
      </c>
      <c r="L108" s="44">
        <v>0</v>
      </c>
      <c r="M108" s="44">
        <v>0</v>
      </c>
      <c r="N108" s="45" t="s">
        <v>56</v>
      </c>
      <c r="O108" s="64">
        <v>0</v>
      </c>
      <c r="P108" s="81" t="s">
        <v>251</v>
      </c>
      <c r="Q108" s="82">
        <v>1.485E-2</v>
      </c>
      <c r="R108" s="83" t="s">
        <v>32</v>
      </c>
      <c r="S108" s="84">
        <v>10</v>
      </c>
      <c r="T108" s="85">
        <f t="shared" si="3"/>
        <v>0.14849999999999999</v>
      </c>
      <c r="U108" s="86" t="s">
        <v>257</v>
      </c>
      <c r="V108" s="87" t="s">
        <v>258</v>
      </c>
    </row>
    <row r="109" spans="1:22" ht="30" x14ac:dyDescent="0.25">
      <c r="A109" s="4">
        <f t="shared" si="2"/>
        <v>97</v>
      </c>
      <c r="B109" s="79" t="s">
        <v>208</v>
      </c>
      <c r="C109" s="44">
        <v>0</v>
      </c>
      <c r="D109" s="44">
        <v>0</v>
      </c>
      <c r="E109" s="44">
        <v>0</v>
      </c>
      <c r="F109" s="44">
        <v>0</v>
      </c>
      <c r="G109" s="44">
        <v>0</v>
      </c>
      <c r="H109" s="44">
        <v>0</v>
      </c>
      <c r="I109" s="44">
        <v>0</v>
      </c>
      <c r="J109" s="44">
        <v>0</v>
      </c>
      <c r="K109" s="44">
        <v>0</v>
      </c>
      <c r="L109" s="44">
        <v>0</v>
      </c>
      <c r="M109" s="44">
        <v>0</v>
      </c>
      <c r="N109" s="45" t="s">
        <v>56</v>
      </c>
      <c r="O109" s="64">
        <v>0</v>
      </c>
      <c r="P109" s="81" t="s">
        <v>252</v>
      </c>
      <c r="Q109" s="82">
        <v>0.18149999999999999</v>
      </c>
      <c r="R109" s="83" t="s">
        <v>178</v>
      </c>
      <c r="S109" s="84">
        <v>3.48</v>
      </c>
      <c r="T109" s="85">
        <f t="shared" si="3"/>
        <v>0.63161999999999996</v>
      </c>
      <c r="U109" s="86" t="s">
        <v>257</v>
      </c>
      <c r="V109" s="87" t="s">
        <v>258</v>
      </c>
    </row>
    <row r="110" spans="1:22" ht="30" x14ac:dyDescent="0.25">
      <c r="A110" s="4">
        <f t="shared" si="2"/>
        <v>98</v>
      </c>
      <c r="B110" s="79" t="s">
        <v>208</v>
      </c>
      <c r="C110" s="44">
        <v>0</v>
      </c>
      <c r="D110" s="44">
        <v>0</v>
      </c>
      <c r="E110" s="44">
        <v>0</v>
      </c>
      <c r="F110" s="44">
        <v>0</v>
      </c>
      <c r="G110" s="44">
        <v>0</v>
      </c>
      <c r="H110" s="44">
        <v>0</v>
      </c>
      <c r="I110" s="44">
        <v>0</v>
      </c>
      <c r="J110" s="44">
        <v>0</v>
      </c>
      <c r="K110" s="44">
        <v>0</v>
      </c>
      <c r="L110" s="44">
        <v>0</v>
      </c>
      <c r="M110" s="44">
        <v>0</v>
      </c>
      <c r="N110" s="45" t="s">
        <v>56</v>
      </c>
      <c r="O110" s="64">
        <v>0</v>
      </c>
      <c r="P110" s="81" t="s">
        <v>253</v>
      </c>
      <c r="Q110" s="82">
        <v>3.1427</v>
      </c>
      <c r="R110" s="83" t="s">
        <v>32</v>
      </c>
      <c r="S110" s="84">
        <v>5</v>
      </c>
      <c r="T110" s="85">
        <f t="shared" si="3"/>
        <v>15.7135</v>
      </c>
      <c r="U110" s="86" t="s">
        <v>257</v>
      </c>
      <c r="V110" s="87" t="s">
        <v>258</v>
      </c>
    </row>
    <row r="111" spans="1:22" ht="30" x14ac:dyDescent="0.25">
      <c r="A111" s="4">
        <f t="shared" si="2"/>
        <v>99</v>
      </c>
      <c r="B111" s="79" t="s">
        <v>208</v>
      </c>
      <c r="C111" s="44">
        <v>0</v>
      </c>
      <c r="D111" s="44">
        <v>0</v>
      </c>
      <c r="E111" s="44">
        <v>0</v>
      </c>
      <c r="F111" s="44">
        <v>0</v>
      </c>
      <c r="G111" s="44">
        <v>0</v>
      </c>
      <c r="H111" s="44">
        <v>0</v>
      </c>
      <c r="I111" s="44">
        <v>0</v>
      </c>
      <c r="J111" s="44">
        <v>0</v>
      </c>
      <c r="K111" s="44">
        <v>0</v>
      </c>
      <c r="L111" s="44">
        <v>0</v>
      </c>
      <c r="M111" s="44">
        <v>0</v>
      </c>
      <c r="N111" s="45" t="s">
        <v>56</v>
      </c>
      <c r="O111" s="64">
        <v>0</v>
      </c>
      <c r="P111" s="81" t="s">
        <v>255</v>
      </c>
      <c r="Q111" s="82">
        <v>8.2500000000000004E-3</v>
      </c>
      <c r="R111" s="83" t="s">
        <v>32</v>
      </c>
      <c r="S111" s="84">
        <v>10</v>
      </c>
      <c r="T111" s="85">
        <f t="shared" si="3"/>
        <v>8.2500000000000004E-2</v>
      </c>
      <c r="U111" s="86" t="s">
        <v>257</v>
      </c>
      <c r="V111" s="87" t="s">
        <v>258</v>
      </c>
    </row>
    <row r="112" spans="1:22" s="80" customFormat="1" ht="30" x14ac:dyDescent="0.25">
      <c r="A112" s="4">
        <f t="shared" si="2"/>
        <v>100</v>
      </c>
      <c r="B112" s="79" t="s">
        <v>208</v>
      </c>
      <c r="C112" s="44">
        <v>0</v>
      </c>
      <c r="D112" s="44">
        <v>0</v>
      </c>
      <c r="E112" s="44">
        <v>0</v>
      </c>
      <c r="F112" s="44">
        <v>0</v>
      </c>
      <c r="G112" s="44">
        <v>0</v>
      </c>
      <c r="H112" s="44">
        <v>0</v>
      </c>
      <c r="I112" s="44">
        <v>0</v>
      </c>
      <c r="J112" s="44">
        <v>0</v>
      </c>
      <c r="K112" s="44">
        <v>0</v>
      </c>
      <c r="L112" s="44">
        <v>0</v>
      </c>
      <c r="M112" s="44">
        <v>0</v>
      </c>
      <c r="N112" s="45" t="s">
        <v>56</v>
      </c>
      <c r="O112" s="64">
        <v>0</v>
      </c>
      <c r="P112" s="81" t="s">
        <v>256</v>
      </c>
      <c r="Q112" s="82">
        <v>0.38829999999999998</v>
      </c>
      <c r="R112" s="83" t="s">
        <v>32</v>
      </c>
      <c r="S112" s="84">
        <v>10</v>
      </c>
      <c r="T112" s="85">
        <f t="shared" si="3"/>
        <v>3.883</v>
      </c>
      <c r="U112" s="86" t="s">
        <v>257</v>
      </c>
      <c r="V112" s="87" t="s">
        <v>258</v>
      </c>
    </row>
    <row r="113" spans="1:22" ht="30" x14ac:dyDescent="0.25">
      <c r="A113" s="4">
        <f t="shared" si="2"/>
        <v>101</v>
      </c>
      <c r="B113" s="79" t="s">
        <v>208</v>
      </c>
      <c r="C113" s="44">
        <v>0</v>
      </c>
      <c r="D113" s="44">
        <v>0</v>
      </c>
      <c r="E113" s="44">
        <v>0</v>
      </c>
      <c r="F113" s="44">
        <v>0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 t="s">
        <v>56</v>
      </c>
      <c r="O113" s="64">
        <v>0</v>
      </c>
      <c r="P113" s="81" t="s">
        <v>250</v>
      </c>
      <c r="Q113" s="82">
        <v>0.1353</v>
      </c>
      <c r="R113" s="83" t="s">
        <v>178</v>
      </c>
      <c r="S113" s="84">
        <v>22.8</v>
      </c>
      <c r="T113" s="85">
        <f t="shared" si="3"/>
        <v>3.0848400000000002</v>
      </c>
      <c r="U113" s="86" t="s">
        <v>257</v>
      </c>
      <c r="V113" s="87" t="s">
        <v>262</v>
      </c>
    </row>
    <row r="114" spans="1:22" ht="30" x14ac:dyDescent="0.25">
      <c r="A114" s="4">
        <f t="shared" si="2"/>
        <v>102</v>
      </c>
      <c r="B114" s="79" t="s">
        <v>208</v>
      </c>
      <c r="C114" s="44">
        <v>0</v>
      </c>
      <c r="D114" s="44">
        <v>0</v>
      </c>
      <c r="E114" s="44">
        <v>0</v>
      </c>
      <c r="F114" s="44">
        <v>0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 t="s">
        <v>56</v>
      </c>
      <c r="O114" s="64">
        <v>0</v>
      </c>
      <c r="P114" s="81" t="s">
        <v>259</v>
      </c>
      <c r="Q114" s="82">
        <v>1.6500000000000001E-2</v>
      </c>
      <c r="R114" s="83" t="s">
        <v>32</v>
      </c>
      <c r="S114" s="84">
        <v>20</v>
      </c>
      <c r="T114" s="85">
        <f t="shared" si="3"/>
        <v>0.33</v>
      </c>
      <c r="U114" s="86" t="s">
        <v>257</v>
      </c>
      <c r="V114" s="87" t="s">
        <v>262</v>
      </c>
    </row>
    <row r="115" spans="1:22" ht="30" x14ac:dyDescent="0.25">
      <c r="A115" s="4">
        <f t="shared" si="2"/>
        <v>103</v>
      </c>
      <c r="B115" s="79" t="s">
        <v>208</v>
      </c>
      <c r="C115" s="44">
        <v>0</v>
      </c>
      <c r="D115" s="44">
        <v>0</v>
      </c>
      <c r="E115" s="44">
        <v>0</v>
      </c>
      <c r="F115" s="44">
        <v>0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 t="s">
        <v>56</v>
      </c>
      <c r="O115" s="64">
        <v>0</v>
      </c>
      <c r="P115" s="81" t="s">
        <v>260</v>
      </c>
      <c r="Q115" s="82">
        <v>0.61050000000000004</v>
      </c>
      <c r="R115" s="83" t="s">
        <v>32</v>
      </c>
      <c r="S115" s="84">
        <v>20</v>
      </c>
      <c r="T115" s="85">
        <f t="shared" si="3"/>
        <v>12.21</v>
      </c>
      <c r="U115" s="86" t="s">
        <v>257</v>
      </c>
      <c r="V115" s="87" t="s">
        <v>262</v>
      </c>
    </row>
    <row r="116" spans="1:22" ht="30" x14ac:dyDescent="0.25">
      <c r="A116" s="4">
        <f t="shared" si="2"/>
        <v>104</v>
      </c>
      <c r="B116" s="79" t="s">
        <v>208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 t="s">
        <v>56</v>
      </c>
      <c r="O116" s="64">
        <v>0</v>
      </c>
      <c r="P116" s="81" t="s">
        <v>261</v>
      </c>
      <c r="Q116" s="82">
        <v>7.3666999999999998</v>
      </c>
      <c r="R116" s="83" t="s">
        <v>32</v>
      </c>
      <c r="S116" s="84">
        <v>10</v>
      </c>
      <c r="T116" s="85">
        <f t="shared" si="3"/>
        <v>73.667000000000002</v>
      </c>
      <c r="U116" s="86" t="s">
        <v>257</v>
      </c>
      <c r="V116" s="87" t="s">
        <v>262</v>
      </c>
    </row>
    <row r="117" spans="1:22" s="80" customFormat="1" ht="30" x14ac:dyDescent="0.25">
      <c r="A117" s="4">
        <f t="shared" si="2"/>
        <v>105</v>
      </c>
      <c r="B117" s="79" t="s">
        <v>208</v>
      </c>
      <c r="C117" s="44">
        <v>0</v>
      </c>
      <c r="D117" s="44">
        <v>0</v>
      </c>
      <c r="E117" s="44">
        <v>0</v>
      </c>
      <c r="F117" s="44">
        <v>0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5" t="s">
        <v>56</v>
      </c>
      <c r="O117" s="64">
        <v>0</v>
      </c>
      <c r="P117" s="81" t="s">
        <v>252</v>
      </c>
      <c r="Q117" s="82">
        <v>0.18149999999999999</v>
      </c>
      <c r="R117" s="83" t="s">
        <v>178</v>
      </c>
      <c r="S117" s="84">
        <v>4.6399999999999997</v>
      </c>
      <c r="T117" s="85">
        <f t="shared" si="3"/>
        <v>0.84215999999999991</v>
      </c>
      <c r="U117" s="86" t="s">
        <v>257</v>
      </c>
      <c r="V117" s="87" t="s">
        <v>262</v>
      </c>
    </row>
    <row r="118" spans="1:22" x14ac:dyDescent="0.25">
      <c r="A118" s="4">
        <f t="shared" si="2"/>
        <v>106</v>
      </c>
      <c r="B118" s="79" t="s">
        <v>220</v>
      </c>
      <c r="C118" s="44">
        <v>0</v>
      </c>
      <c r="D118" s="44">
        <v>0</v>
      </c>
      <c r="E118" s="44">
        <v>0</v>
      </c>
      <c r="F118" s="44">
        <v>0</v>
      </c>
      <c r="G118" s="44">
        <v>0</v>
      </c>
      <c r="H118" s="44">
        <v>0</v>
      </c>
      <c r="I118" s="44">
        <v>0</v>
      </c>
      <c r="J118" s="44">
        <v>0</v>
      </c>
      <c r="K118" s="44">
        <v>0</v>
      </c>
      <c r="L118" s="44">
        <v>0</v>
      </c>
      <c r="M118" s="44">
        <v>0</v>
      </c>
      <c r="N118" s="45" t="s">
        <v>56</v>
      </c>
      <c r="O118" s="64">
        <v>0</v>
      </c>
      <c r="P118" s="81" t="s">
        <v>263</v>
      </c>
      <c r="Q118" s="82">
        <v>0.37</v>
      </c>
      <c r="R118" s="83" t="s">
        <v>32</v>
      </c>
      <c r="S118" s="84">
        <v>65</v>
      </c>
      <c r="T118" s="85">
        <f t="shared" si="3"/>
        <v>24.05</v>
      </c>
      <c r="U118" s="86" t="s">
        <v>264</v>
      </c>
      <c r="V118" s="87" t="s">
        <v>265</v>
      </c>
    </row>
    <row r="119" spans="1:22" x14ac:dyDescent="0.25">
      <c r="A119" s="4">
        <f t="shared" si="2"/>
        <v>107</v>
      </c>
      <c r="B119" s="79" t="s">
        <v>218</v>
      </c>
      <c r="C119" s="44">
        <v>0</v>
      </c>
      <c r="D119" s="44">
        <v>0</v>
      </c>
      <c r="E119" s="44">
        <v>0</v>
      </c>
      <c r="F119" s="44">
        <v>0</v>
      </c>
      <c r="G119" s="44">
        <v>0</v>
      </c>
      <c r="H119" s="44">
        <v>0</v>
      </c>
      <c r="I119" s="44">
        <v>0</v>
      </c>
      <c r="J119" s="44">
        <v>0</v>
      </c>
      <c r="K119" s="44">
        <v>0</v>
      </c>
      <c r="L119" s="44">
        <v>0</v>
      </c>
      <c r="M119" s="44">
        <v>0</v>
      </c>
      <c r="N119" s="45" t="s">
        <v>56</v>
      </c>
      <c r="O119" s="64">
        <v>0</v>
      </c>
      <c r="P119" s="81" t="s">
        <v>347</v>
      </c>
      <c r="Q119" s="82">
        <v>57</v>
      </c>
      <c r="R119" s="83" t="s">
        <v>348</v>
      </c>
      <c r="S119" s="84">
        <v>7.6999999999999999E-2</v>
      </c>
      <c r="T119" s="85">
        <f t="shared" si="3"/>
        <v>4.3890000000000002</v>
      </c>
      <c r="U119" s="86" t="s">
        <v>264</v>
      </c>
      <c r="V119" s="87" t="s">
        <v>349</v>
      </c>
    </row>
    <row r="120" spans="1:22" x14ac:dyDescent="0.25">
      <c r="A120" s="4">
        <f t="shared" si="2"/>
        <v>108</v>
      </c>
      <c r="B120" s="79" t="s">
        <v>358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4">
        <v>0</v>
      </c>
      <c r="J120" s="44">
        <v>0</v>
      </c>
      <c r="K120" s="44">
        <v>0</v>
      </c>
      <c r="L120" s="44">
        <v>0</v>
      </c>
      <c r="M120" s="44">
        <v>0</v>
      </c>
      <c r="N120" s="45" t="s">
        <v>56</v>
      </c>
      <c r="O120" s="64">
        <v>0</v>
      </c>
      <c r="P120" s="81" t="s">
        <v>350</v>
      </c>
      <c r="Q120" s="82">
        <v>60</v>
      </c>
      <c r="R120" s="83" t="s">
        <v>348</v>
      </c>
      <c r="S120" s="84">
        <f>0.619</f>
        <v>0.61899999999999999</v>
      </c>
      <c r="T120" s="85">
        <f t="shared" si="3"/>
        <v>37.14</v>
      </c>
      <c r="U120" s="86" t="s">
        <v>264</v>
      </c>
      <c r="V120" s="87" t="s">
        <v>351</v>
      </c>
    </row>
    <row r="121" spans="1:22" x14ac:dyDescent="0.25">
      <c r="A121" s="4">
        <f t="shared" si="2"/>
        <v>109</v>
      </c>
      <c r="B121" s="79" t="s">
        <v>358</v>
      </c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5" t="s">
        <v>56</v>
      </c>
      <c r="O121" s="64">
        <v>0</v>
      </c>
      <c r="P121" s="81" t="s">
        <v>350</v>
      </c>
      <c r="Q121" s="82">
        <v>60</v>
      </c>
      <c r="R121" s="83" t="s">
        <v>348</v>
      </c>
      <c r="S121" s="84">
        <v>1.643</v>
      </c>
      <c r="T121" s="85">
        <f t="shared" si="3"/>
        <v>98.58</v>
      </c>
      <c r="U121" s="86" t="s">
        <v>264</v>
      </c>
      <c r="V121" s="87" t="s">
        <v>352</v>
      </c>
    </row>
    <row r="122" spans="1:22" x14ac:dyDescent="0.25">
      <c r="A122" s="4">
        <f t="shared" si="2"/>
        <v>110</v>
      </c>
      <c r="B122" s="79" t="s">
        <v>230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4">
        <v>0</v>
      </c>
      <c r="J122" s="44">
        <v>0</v>
      </c>
      <c r="K122" s="44">
        <v>0</v>
      </c>
      <c r="L122" s="44">
        <v>0</v>
      </c>
      <c r="M122" s="44">
        <v>0</v>
      </c>
      <c r="N122" s="45" t="s">
        <v>56</v>
      </c>
      <c r="O122" s="64">
        <v>0</v>
      </c>
      <c r="P122" s="81" t="s">
        <v>350</v>
      </c>
      <c r="Q122" s="82">
        <v>60</v>
      </c>
      <c r="R122" s="83" t="s">
        <v>348</v>
      </c>
      <c r="S122" s="84">
        <v>1.6040000000000001</v>
      </c>
      <c r="T122" s="85">
        <f t="shared" si="3"/>
        <v>96.240000000000009</v>
      </c>
      <c r="U122" s="86" t="s">
        <v>264</v>
      </c>
      <c r="V122" s="87" t="s">
        <v>353</v>
      </c>
    </row>
    <row r="123" spans="1:22" x14ac:dyDescent="0.25">
      <c r="A123" s="4">
        <f t="shared" si="2"/>
        <v>111</v>
      </c>
      <c r="B123" s="79" t="s">
        <v>230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4">
        <v>0</v>
      </c>
      <c r="J123" s="44">
        <v>0</v>
      </c>
      <c r="K123" s="44">
        <v>0</v>
      </c>
      <c r="L123" s="44">
        <v>0</v>
      </c>
      <c r="M123" s="44">
        <v>0</v>
      </c>
      <c r="N123" s="45" t="s">
        <v>56</v>
      </c>
      <c r="O123" s="64">
        <v>0</v>
      </c>
      <c r="P123" s="81" t="s">
        <v>350</v>
      </c>
      <c r="Q123" s="82">
        <v>60</v>
      </c>
      <c r="R123" s="83" t="s">
        <v>348</v>
      </c>
      <c r="S123" s="84">
        <v>1.6040000000000001</v>
      </c>
      <c r="T123" s="85">
        <f t="shared" si="3"/>
        <v>96.240000000000009</v>
      </c>
      <c r="U123" s="86" t="s">
        <v>264</v>
      </c>
      <c r="V123" s="87" t="s">
        <v>354</v>
      </c>
    </row>
    <row r="124" spans="1:22" x14ac:dyDescent="0.25">
      <c r="A124" s="4">
        <f t="shared" si="2"/>
        <v>112</v>
      </c>
      <c r="B124" s="79" t="s">
        <v>230</v>
      </c>
      <c r="C124" s="44">
        <v>0</v>
      </c>
      <c r="D124" s="44">
        <v>0</v>
      </c>
      <c r="E124" s="44">
        <v>0</v>
      </c>
      <c r="F124" s="44">
        <v>0</v>
      </c>
      <c r="G124" s="44">
        <v>0</v>
      </c>
      <c r="H124" s="44">
        <v>0</v>
      </c>
      <c r="I124" s="44">
        <v>0</v>
      </c>
      <c r="J124" s="44">
        <v>0</v>
      </c>
      <c r="K124" s="44">
        <v>0</v>
      </c>
      <c r="L124" s="44">
        <v>0</v>
      </c>
      <c r="M124" s="44">
        <v>0</v>
      </c>
      <c r="N124" s="45" t="s">
        <v>56</v>
      </c>
      <c r="O124" s="64">
        <v>0</v>
      </c>
      <c r="P124" s="81" t="s">
        <v>350</v>
      </c>
      <c r="Q124" s="82">
        <v>60</v>
      </c>
      <c r="R124" s="83" t="s">
        <v>348</v>
      </c>
      <c r="S124" s="84">
        <v>1.6040000000000001</v>
      </c>
      <c r="T124" s="85">
        <f t="shared" si="3"/>
        <v>96.240000000000009</v>
      </c>
      <c r="U124" s="86" t="s">
        <v>264</v>
      </c>
      <c r="V124" s="87" t="s">
        <v>355</v>
      </c>
    </row>
    <row r="125" spans="1:22" x14ac:dyDescent="0.25">
      <c r="A125" s="4">
        <f t="shared" si="2"/>
        <v>113</v>
      </c>
      <c r="B125" s="79" t="s">
        <v>230</v>
      </c>
      <c r="C125" s="44">
        <v>0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4">
        <v>0</v>
      </c>
      <c r="J125" s="44">
        <v>0</v>
      </c>
      <c r="K125" s="44">
        <v>0</v>
      </c>
      <c r="L125" s="44">
        <v>0</v>
      </c>
      <c r="M125" s="44">
        <v>0</v>
      </c>
      <c r="N125" s="45" t="s">
        <v>56</v>
      </c>
      <c r="O125" s="64">
        <v>0</v>
      </c>
      <c r="P125" s="81" t="s">
        <v>350</v>
      </c>
      <c r="Q125" s="82">
        <v>60</v>
      </c>
      <c r="R125" s="83" t="s">
        <v>348</v>
      </c>
      <c r="S125" s="84">
        <v>1.6040000000000001</v>
      </c>
      <c r="T125" s="85">
        <f t="shared" si="3"/>
        <v>96.240000000000009</v>
      </c>
      <c r="U125" s="86" t="s">
        <v>264</v>
      </c>
      <c r="V125" s="87" t="s">
        <v>356</v>
      </c>
    </row>
    <row r="126" spans="1:22" x14ac:dyDescent="0.25">
      <c r="A126" s="4">
        <f t="shared" si="2"/>
        <v>114</v>
      </c>
      <c r="B126" s="79" t="s">
        <v>230</v>
      </c>
      <c r="C126" s="44">
        <v>0</v>
      </c>
      <c r="D126" s="44">
        <v>0</v>
      </c>
      <c r="E126" s="44">
        <v>0</v>
      </c>
      <c r="F126" s="44">
        <v>0</v>
      </c>
      <c r="G126" s="44">
        <v>0</v>
      </c>
      <c r="H126" s="44">
        <v>0</v>
      </c>
      <c r="I126" s="44">
        <v>0</v>
      </c>
      <c r="J126" s="44">
        <v>0</v>
      </c>
      <c r="K126" s="44">
        <v>0</v>
      </c>
      <c r="L126" s="44">
        <v>0</v>
      </c>
      <c r="M126" s="44">
        <v>0</v>
      </c>
      <c r="N126" s="45" t="s">
        <v>56</v>
      </c>
      <c r="O126" s="64">
        <v>0</v>
      </c>
      <c r="P126" s="81" t="s">
        <v>350</v>
      </c>
      <c r="Q126" s="82">
        <v>60</v>
      </c>
      <c r="R126" s="83" t="s">
        <v>348</v>
      </c>
      <c r="S126" s="84">
        <v>1.6040000000000001</v>
      </c>
      <c r="T126" s="85">
        <f t="shared" si="3"/>
        <v>96.240000000000009</v>
      </c>
      <c r="U126" s="86" t="s">
        <v>264</v>
      </c>
      <c r="V126" s="87" t="s">
        <v>357</v>
      </c>
    </row>
    <row r="127" spans="1:22" x14ac:dyDescent="0.25">
      <c r="A127" s="4">
        <f t="shared" si="2"/>
        <v>115</v>
      </c>
      <c r="B127" s="79" t="s">
        <v>220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5" t="s">
        <v>56</v>
      </c>
      <c r="O127" s="64">
        <v>0</v>
      </c>
      <c r="P127" s="81" t="s">
        <v>350</v>
      </c>
      <c r="Q127" s="82">
        <v>60</v>
      </c>
      <c r="R127" s="83" t="s">
        <v>348</v>
      </c>
      <c r="S127" s="84">
        <v>0.98499999999999999</v>
      </c>
      <c r="T127" s="85">
        <f t="shared" si="3"/>
        <v>59.1</v>
      </c>
      <c r="U127" s="86" t="s">
        <v>264</v>
      </c>
      <c r="V127" s="87" t="s">
        <v>351</v>
      </c>
    </row>
    <row r="128" spans="1:22" x14ac:dyDescent="0.25">
      <c r="A128" s="4">
        <f t="shared" si="2"/>
        <v>116</v>
      </c>
      <c r="B128" s="79" t="s">
        <v>304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5" t="s">
        <v>56</v>
      </c>
      <c r="O128" s="64">
        <v>0</v>
      </c>
      <c r="P128" s="81" t="s">
        <v>359</v>
      </c>
      <c r="Q128" s="82">
        <v>60</v>
      </c>
      <c r="R128" s="83" t="s">
        <v>348</v>
      </c>
      <c r="S128" s="84">
        <v>1.51</v>
      </c>
      <c r="T128" s="85">
        <f t="shared" si="3"/>
        <v>90.6</v>
      </c>
      <c r="U128" s="86" t="s">
        <v>264</v>
      </c>
      <c r="V128" s="87" t="s">
        <v>349</v>
      </c>
    </row>
    <row r="129" spans="1:22" x14ac:dyDescent="0.25">
      <c r="A129" s="4">
        <f t="shared" si="2"/>
        <v>117</v>
      </c>
      <c r="B129" s="79" t="s">
        <v>194</v>
      </c>
      <c r="C129" s="44">
        <v>0</v>
      </c>
      <c r="D129" s="44">
        <v>0</v>
      </c>
      <c r="E129" s="44">
        <v>0</v>
      </c>
      <c r="F129" s="44">
        <v>0</v>
      </c>
      <c r="G129" s="44">
        <v>0</v>
      </c>
      <c r="H129" s="44">
        <v>0</v>
      </c>
      <c r="I129" s="44">
        <v>0</v>
      </c>
      <c r="J129" s="44">
        <v>0</v>
      </c>
      <c r="K129" s="44">
        <v>0</v>
      </c>
      <c r="L129" s="44">
        <v>0</v>
      </c>
      <c r="M129" s="44">
        <v>0</v>
      </c>
      <c r="N129" s="45" t="s">
        <v>56</v>
      </c>
      <c r="O129" s="64">
        <v>0</v>
      </c>
      <c r="P129" s="89" t="s">
        <v>266</v>
      </c>
      <c r="Q129" s="82">
        <v>2.9990000000000001</v>
      </c>
      <c r="R129" s="83" t="s">
        <v>32</v>
      </c>
      <c r="S129" s="84">
        <v>1</v>
      </c>
      <c r="T129" s="85">
        <f t="shared" si="3"/>
        <v>2.9990000000000001</v>
      </c>
      <c r="U129" s="86" t="s">
        <v>109</v>
      </c>
      <c r="V129" s="87" t="s">
        <v>267</v>
      </c>
    </row>
    <row r="130" spans="1:22" ht="30" x14ac:dyDescent="0.25">
      <c r="A130" s="4">
        <f t="shared" si="2"/>
        <v>118</v>
      </c>
      <c r="B130" s="79" t="s">
        <v>235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4">
        <v>0</v>
      </c>
      <c r="J130" s="44">
        <v>0</v>
      </c>
      <c r="K130" s="44">
        <v>0</v>
      </c>
      <c r="L130" s="44">
        <v>0</v>
      </c>
      <c r="M130" s="44">
        <v>0</v>
      </c>
      <c r="N130" s="45" t="s">
        <v>56</v>
      </c>
      <c r="O130" s="64">
        <v>0</v>
      </c>
      <c r="P130" s="90" t="s">
        <v>268</v>
      </c>
      <c r="Q130" s="82">
        <v>15.875</v>
      </c>
      <c r="R130" s="83" t="s">
        <v>32</v>
      </c>
      <c r="S130" s="84">
        <v>1</v>
      </c>
      <c r="T130" s="85">
        <f t="shared" si="3"/>
        <v>15.875</v>
      </c>
      <c r="U130" s="86" t="s">
        <v>269</v>
      </c>
      <c r="V130" s="87" t="s">
        <v>270</v>
      </c>
    </row>
    <row r="131" spans="1:22" x14ac:dyDescent="0.25">
      <c r="A131" s="4">
        <f t="shared" si="2"/>
        <v>119</v>
      </c>
      <c r="B131" s="79" t="s">
        <v>235</v>
      </c>
      <c r="C131" s="44">
        <v>0</v>
      </c>
      <c r="D131" s="44">
        <v>0</v>
      </c>
      <c r="E131" s="44">
        <v>0</v>
      </c>
      <c r="F131" s="44">
        <v>0</v>
      </c>
      <c r="G131" s="44">
        <v>0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 t="s">
        <v>56</v>
      </c>
      <c r="O131" s="64">
        <v>0</v>
      </c>
      <c r="P131" s="17" t="s">
        <v>271</v>
      </c>
      <c r="Q131" s="82">
        <v>3.95</v>
      </c>
      <c r="R131" s="24" t="s">
        <v>32</v>
      </c>
      <c r="S131" s="84">
        <v>1</v>
      </c>
      <c r="T131" s="85">
        <f t="shared" si="3"/>
        <v>3.95</v>
      </c>
      <c r="U131" s="86" t="s">
        <v>130</v>
      </c>
      <c r="V131" s="5" t="s">
        <v>274</v>
      </c>
    </row>
    <row r="132" spans="1:22" x14ac:dyDescent="0.25">
      <c r="A132" s="4">
        <f t="shared" si="2"/>
        <v>120</v>
      </c>
      <c r="B132" s="79" t="s">
        <v>235</v>
      </c>
      <c r="C132" s="44">
        <v>0</v>
      </c>
      <c r="D132" s="44">
        <v>0</v>
      </c>
      <c r="E132" s="44">
        <v>0</v>
      </c>
      <c r="F132" s="44">
        <v>0</v>
      </c>
      <c r="G132" s="44">
        <v>0</v>
      </c>
      <c r="H132" s="44">
        <v>0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5" t="s">
        <v>56</v>
      </c>
      <c r="O132" s="64">
        <v>0</v>
      </c>
      <c r="P132" s="17" t="s">
        <v>272</v>
      </c>
      <c r="Q132" s="60">
        <v>0.35</v>
      </c>
      <c r="R132" s="24" t="s">
        <v>32</v>
      </c>
      <c r="S132" s="61">
        <v>1</v>
      </c>
      <c r="T132" s="23">
        <f t="shared" si="3"/>
        <v>0.35</v>
      </c>
      <c r="U132" s="86" t="s">
        <v>130</v>
      </c>
      <c r="V132" s="5" t="s">
        <v>274</v>
      </c>
    </row>
    <row r="133" spans="1:22" x14ac:dyDescent="0.25">
      <c r="A133" s="4">
        <f t="shared" si="2"/>
        <v>121</v>
      </c>
      <c r="B133" s="79" t="s">
        <v>235</v>
      </c>
      <c r="C133" s="44">
        <v>0</v>
      </c>
      <c r="D133" s="44">
        <v>0</v>
      </c>
      <c r="E133" s="44">
        <v>0</v>
      </c>
      <c r="F133" s="44">
        <v>0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 t="s">
        <v>56</v>
      </c>
      <c r="O133" s="64">
        <v>0</v>
      </c>
      <c r="P133" s="17" t="s">
        <v>360</v>
      </c>
      <c r="Q133" s="60">
        <v>6.5000000000000002E-2</v>
      </c>
      <c r="R133" s="24" t="s">
        <v>242</v>
      </c>
      <c r="S133" s="61">
        <v>10</v>
      </c>
      <c r="T133" s="23">
        <f t="shared" si="3"/>
        <v>0.65</v>
      </c>
      <c r="U133" s="86" t="s">
        <v>130</v>
      </c>
      <c r="V133" s="5" t="s">
        <v>274</v>
      </c>
    </row>
    <row r="134" spans="1:22" x14ac:dyDescent="0.25">
      <c r="A134" s="4">
        <f t="shared" si="2"/>
        <v>122</v>
      </c>
      <c r="B134" s="79" t="s">
        <v>235</v>
      </c>
      <c r="C134" s="44">
        <v>0</v>
      </c>
      <c r="D134" s="44">
        <v>0</v>
      </c>
      <c r="E134" s="44">
        <v>0</v>
      </c>
      <c r="F134" s="44">
        <v>0</v>
      </c>
      <c r="G134" s="44">
        <v>0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 t="s">
        <v>56</v>
      </c>
      <c r="O134" s="64">
        <v>0</v>
      </c>
      <c r="P134" s="17" t="s">
        <v>273</v>
      </c>
      <c r="Q134" s="60">
        <v>0.22500000000000001</v>
      </c>
      <c r="R134" s="24" t="s">
        <v>32</v>
      </c>
      <c r="S134" s="61">
        <v>2</v>
      </c>
      <c r="T134" s="23">
        <f t="shared" si="3"/>
        <v>0.45</v>
      </c>
      <c r="U134" s="86" t="s">
        <v>130</v>
      </c>
      <c r="V134" s="5" t="s">
        <v>274</v>
      </c>
    </row>
    <row r="135" spans="1:22" ht="30" x14ac:dyDescent="0.25">
      <c r="A135" s="4">
        <f t="shared" si="2"/>
        <v>123</v>
      </c>
      <c r="B135" s="79" t="s">
        <v>235</v>
      </c>
      <c r="C135" s="44">
        <v>0</v>
      </c>
      <c r="D135" s="44">
        <v>0</v>
      </c>
      <c r="E135" s="44">
        <v>0</v>
      </c>
      <c r="F135" s="44">
        <v>0</v>
      </c>
      <c r="G135" s="44">
        <v>0</v>
      </c>
      <c r="H135" s="44">
        <v>0</v>
      </c>
      <c r="I135" s="44">
        <v>0</v>
      </c>
      <c r="J135" s="44">
        <v>0</v>
      </c>
      <c r="K135" s="44">
        <v>0</v>
      </c>
      <c r="L135" s="44">
        <v>0</v>
      </c>
      <c r="M135" s="44">
        <v>0</v>
      </c>
      <c r="N135" s="45" t="s">
        <v>56</v>
      </c>
      <c r="O135" s="64">
        <v>0</v>
      </c>
      <c r="P135" s="17" t="s">
        <v>275</v>
      </c>
      <c r="Q135" s="60">
        <v>8.6</v>
      </c>
      <c r="R135" s="24" t="s">
        <v>32</v>
      </c>
      <c r="S135" s="61">
        <v>1</v>
      </c>
      <c r="T135" s="23">
        <f t="shared" si="3"/>
        <v>8.6</v>
      </c>
      <c r="U135" s="86" t="s">
        <v>130</v>
      </c>
      <c r="V135" s="5" t="s">
        <v>276</v>
      </c>
    </row>
    <row r="136" spans="1:22" ht="30.75" customHeight="1" x14ac:dyDescent="0.25">
      <c r="A136" s="4">
        <f t="shared" si="2"/>
        <v>124</v>
      </c>
      <c r="B136" s="79" t="s">
        <v>235</v>
      </c>
      <c r="C136" s="44">
        <v>0</v>
      </c>
      <c r="D136" s="44">
        <v>0</v>
      </c>
      <c r="E136" s="44">
        <v>0</v>
      </c>
      <c r="F136" s="44">
        <v>0</v>
      </c>
      <c r="G136" s="44">
        <v>0</v>
      </c>
      <c r="H136" s="44">
        <v>0</v>
      </c>
      <c r="I136" s="44">
        <v>0</v>
      </c>
      <c r="J136" s="44">
        <v>0</v>
      </c>
      <c r="K136" s="44">
        <v>0</v>
      </c>
      <c r="L136" s="44">
        <v>0</v>
      </c>
      <c r="M136" s="44">
        <v>0</v>
      </c>
      <c r="N136" s="45" t="s">
        <v>56</v>
      </c>
      <c r="O136" s="64">
        <v>0</v>
      </c>
      <c r="P136" s="91" t="s">
        <v>277</v>
      </c>
      <c r="Q136" s="60">
        <v>12.1</v>
      </c>
      <c r="R136" s="24" t="s">
        <v>32</v>
      </c>
      <c r="S136" s="61">
        <v>2</v>
      </c>
      <c r="T136" s="23">
        <f t="shared" si="3"/>
        <v>24.2</v>
      </c>
      <c r="U136" s="86" t="s">
        <v>130</v>
      </c>
      <c r="V136" s="5" t="s">
        <v>278</v>
      </c>
    </row>
    <row r="137" spans="1:22" ht="30" x14ac:dyDescent="0.25">
      <c r="A137" s="4">
        <f t="shared" si="2"/>
        <v>125</v>
      </c>
      <c r="B137" s="79" t="s">
        <v>281</v>
      </c>
      <c r="C137" s="44">
        <v>0</v>
      </c>
      <c r="D137" s="44">
        <v>0</v>
      </c>
      <c r="E137" s="44">
        <v>0</v>
      </c>
      <c r="F137" s="44">
        <v>0</v>
      </c>
      <c r="G137" s="44">
        <v>0</v>
      </c>
      <c r="H137" s="44">
        <v>0</v>
      </c>
      <c r="I137" s="44">
        <v>0</v>
      </c>
      <c r="J137" s="44">
        <v>0</v>
      </c>
      <c r="K137" s="44">
        <v>0</v>
      </c>
      <c r="L137" s="44">
        <v>0</v>
      </c>
      <c r="M137" s="44">
        <v>0</v>
      </c>
      <c r="N137" s="45" t="s">
        <v>56</v>
      </c>
      <c r="O137" s="64">
        <v>0</v>
      </c>
      <c r="P137" s="92" t="s">
        <v>279</v>
      </c>
      <c r="Q137" s="60">
        <v>6.45</v>
      </c>
      <c r="R137" s="24" t="s">
        <v>32</v>
      </c>
      <c r="S137" s="61">
        <v>1</v>
      </c>
      <c r="T137" s="23">
        <f t="shared" si="3"/>
        <v>6.45</v>
      </c>
      <c r="U137" s="86" t="s">
        <v>130</v>
      </c>
      <c r="V137" s="5" t="s">
        <v>280</v>
      </c>
    </row>
    <row r="138" spans="1:22" ht="30" x14ac:dyDescent="0.25">
      <c r="A138" s="4">
        <f t="shared" si="2"/>
        <v>126</v>
      </c>
      <c r="B138" s="79" t="s">
        <v>281</v>
      </c>
      <c r="C138" s="44">
        <v>0</v>
      </c>
      <c r="D138" s="44">
        <v>0</v>
      </c>
      <c r="E138" s="44">
        <v>0</v>
      </c>
      <c r="F138" s="44">
        <v>0</v>
      </c>
      <c r="G138" s="44">
        <v>0</v>
      </c>
      <c r="H138" s="44">
        <v>0</v>
      </c>
      <c r="I138" s="44">
        <v>0</v>
      </c>
      <c r="J138" s="44">
        <v>0</v>
      </c>
      <c r="K138" s="44">
        <v>0</v>
      </c>
      <c r="L138" s="44">
        <v>0</v>
      </c>
      <c r="M138" s="44">
        <v>0</v>
      </c>
      <c r="N138" s="45" t="s">
        <v>56</v>
      </c>
      <c r="O138" s="64">
        <v>0</v>
      </c>
      <c r="P138" s="92" t="s">
        <v>282</v>
      </c>
      <c r="Q138" s="60">
        <v>4.5</v>
      </c>
      <c r="R138" s="24" t="s">
        <v>32</v>
      </c>
      <c r="S138" s="61">
        <v>1</v>
      </c>
      <c r="T138" s="23">
        <f t="shared" si="3"/>
        <v>4.5</v>
      </c>
      <c r="U138" s="86" t="s">
        <v>130</v>
      </c>
      <c r="V138" s="5" t="s">
        <v>280</v>
      </c>
    </row>
    <row r="139" spans="1:22" ht="30" x14ac:dyDescent="0.25">
      <c r="A139" s="4">
        <f t="shared" si="2"/>
        <v>127</v>
      </c>
      <c r="B139" s="79" t="s">
        <v>281</v>
      </c>
      <c r="C139" s="44">
        <v>0</v>
      </c>
      <c r="D139" s="44">
        <v>0</v>
      </c>
      <c r="E139" s="44">
        <v>0</v>
      </c>
      <c r="F139" s="44">
        <v>0</v>
      </c>
      <c r="G139" s="44">
        <v>0</v>
      </c>
      <c r="H139" s="44">
        <v>0</v>
      </c>
      <c r="I139" s="44">
        <v>0</v>
      </c>
      <c r="J139" s="44">
        <v>0</v>
      </c>
      <c r="K139" s="44">
        <v>0</v>
      </c>
      <c r="L139" s="44">
        <v>0</v>
      </c>
      <c r="M139" s="44">
        <v>0</v>
      </c>
      <c r="N139" s="45" t="s">
        <v>56</v>
      </c>
      <c r="O139" s="64">
        <v>0</v>
      </c>
      <c r="P139" s="92" t="s">
        <v>283</v>
      </c>
      <c r="Q139" s="60">
        <v>0.25</v>
      </c>
      <c r="R139" s="24" t="s">
        <v>32</v>
      </c>
      <c r="S139" s="61">
        <v>1</v>
      </c>
      <c r="T139" s="23">
        <f t="shared" si="3"/>
        <v>0.25</v>
      </c>
      <c r="U139" s="86" t="s">
        <v>130</v>
      </c>
      <c r="V139" s="5" t="s">
        <v>280</v>
      </c>
    </row>
    <row r="140" spans="1:22" ht="30" x14ac:dyDescent="0.25">
      <c r="A140" s="4">
        <f t="shared" si="2"/>
        <v>128</v>
      </c>
      <c r="B140" s="79" t="s">
        <v>281</v>
      </c>
      <c r="C140" s="44">
        <v>0</v>
      </c>
      <c r="D140" s="44">
        <v>0</v>
      </c>
      <c r="E140" s="44">
        <v>0</v>
      </c>
      <c r="F140" s="44">
        <v>0</v>
      </c>
      <c r="G140" s="44">
        <v>0</v>
      </c>
      <c r="H140" s="44">
        <v>0</v>
      </c>
      <c r="I140" s="44">
        <v>0</v>
      </c>
      <c r="J140" s="44">
        <v>0</v>
      </c>
      <c r="K140" s="44">
        <v>0</v>
      </c>
      <c r="L140" s="44">
        <v>0</v>
      </c>
      <c r="M140" s="44">
        <v>0</v>
      </c>
      <c r="N140" s="45" t="s">
        <v>56</v>
      </c>
      <c r="O140" s="64">
        <v>0</v>
      </c>
      <c r="P140" s="92" t="s">
        <v>284</v>
      </c>
      <c r="Q140" s="60">
        <v>1.6</v>
      </c>
      <c r="R140" s="24" t="s">
        <v>32</v>
      </c>
      <c r="S140" s="61">
        <v>1</v>
      </c>
      <c r="T140" s="23">
        <f t="shared" si="3"/>
        <v>1.6</v>
      </c>
      <c r="U140" s="86" t="s">
        <v>130</v>
      </c>
      <c r="V140" s="5" t="s">
        <v>280</v>
      </c>
    </row>
    <row r="141" spans="1:22" ht="30" x14ac:dyDescent="0.25">
      <c r="A141" s="4">
        <f t="shared" si="2"/>
        <v>129</v>
      </c>
      <c r="B141" s="79" t="s">
        <v>281</v>
      </c>
      <c r="C141" s="44">
        <v>0</v>
      </c>
      <c r="D141" s="44">
        <v>0</v>
      </c>
      <c r="E141" s="44">
        <v>0</v>
      </c>
      <c r="F141" s="44">
        <v>0</v>
      </c>
      <c r="G141" s="44">
        <v>0</v>
      </c>
      <c r="H141" s="44">
        <v>0</v>
      </c>
      <c r="I141" s="44">
        <v>0</v>
      </c>
      <c r="J141" s="44">
        <v>0</v>
      </c>
      <c r="K141" s="44">
        <v>0</v>
      </c>
      <c r="L141" s="44">
        <v>0</v>
      </c>
      <c r="M141" s="44">
        <v>0</v>
      </c>
      <c r="N141" s="45" t="s">
        <v>56</v>
      </c>
      <c r="O141" s="64">
        <v>0</v>
      </c>
      <c r="P141" s="92" t="s">
        <v>285</v>
      </c>
      <c r="Q141" s="60">
        <v>1</v>
      </c>
      <c r="R141" s="24" t="s">
        <v>32</v>
      </c>
      <c r="S141" s="61">
        <v>2</v>
      </c>
      <c r="T141" s="23">
        <f t="shared" si="3"/>
        <v>2</v>
      </c>
      <c r="U141" s="86" t="s">
        <v>130</v>
      </c>
      <c r="V141" s="5" t="s">
        <v>280</v>
      </c>
    </row>
    <row r="142" spans="1:22" ht="30" x14ac:dyDescent="0.25">
      <c r="A142" s="4">
        <f t="shared" si="2"/>
        <v>130</v>
      </c>
      <c r="B142" s="79" t="s">
        <v>281</v>
      </c>
      <c r="C142" s="44">
        <v>0</v>
      </c>
      <c r="D142" s="44">
        <v>0</v>
      </c>
      <c r="E142" s="44">
        <v>0</v>
      </c>
      <c r="F142" s="44">
        <v>0</v>
      </c>
      <c r="G142" s="44">
        <v>0</v>
      </c>
      <c r="H142" s="44">
        <v>0</v>
      </c>
      <c r="I142" s="44">
        <v>0</v>
      </c>
      <c r="J142" s="44">
        <v>0</v>
      </c>
      <c r="K142" s="44">
        <v>0</v>
      </c>
      <c r="L142" s="44">
        <v>0</v>
      </c>
      <c r="M142" s="44">
        <v>0</v>
      </c>
      <c r="N142" s="45" t="s">
        <v>56</v>
      </c>
      <c r="O142" s="64">
        <v>0</v>
      </c>
      <c r="P142" s="92" t="s">
        <v>286</v>
      </c>
      <c r="Q142" s="60">
        <v>0.45</v>
      </c>
      <c r="R142" s="24" t="s">
        <v>32</v>
      </c>
      <c r="S142" s="61">
        <v>2</v>
      </c>
      <c r="T142" s="23">
        <f t="shared" si="3"/>
        <v>0.9</v>
      </c>
      <c r="U142" s="86" t="s">
        <v>130</v>
      </c>
      <c r="V142" s="5" t="s">
        <v>280</v>
      </c>
    </row>
    <row r="143" spans="1:22" ht="30" x14ac:dyDescent="0.25">
      <c r="A143" s="4">
        <f t="shared" si="2"/>
        <v>131</v>
      </c>
      <c r="B143" s="79" t="s">
        <v>281</v>
      </c>
      <c r="C143" s="44">
        <v>0</v>
      </c>
      <c r="D143" s="44">
        <v>0</v>
      </c>
      <c r="E143" s="44">
        <v>0</v>
      </c>
      <c r="F143" s="44">
        <v>0</v>
      </c>
      <c r="G143" s="44">
        <v>0</v>
      </c>
      <c r="H143" s="44">
        <v>0</v>
      </c>
      <c r="I143" s="44">
        <v>0</v>
      </c>
      <c r="J143" s="44">
        <v>0</v>
      </c>
      <c r="K143" s="44">
        <v>0</v>
      </c>
      <c r="L143" s="44">
        <v>0</v>
      </c>
      <c r="M143" s="44">
        <v>0</v>
      </c>
      <c r="N143" s="45" t="s">
        <v>56</v>
      </c>
      <c r="O143" s="64">
        <v>0</v>
      </c>
      <c r="P143" s="92" t="s">
        <v>287</v>
      </c>
      <c r="Q143" s="60">
        <v>1.55</v>
      </c>
      <c r="R143" s="24" t="s">
        <v>32</v>
      </c>
      <c r="S143" s="61">
        <v>1</v>
      </c>
      <c r="T143" s="23">
        <f t="shared" si="3"/>
        <v>1.55</v>
      </c>
      <c r="U143" s="86" t="s">
        <v>130</v>
      </c>
      <c r="V143" s="5" t="s">
        <v>280</v>
      </c>
    </row>
    <row r="144" spans="1:22" ht="30" x14ac:dyDescent="0.25">
      <c r="A144" s="4">
        <f t="shared" ref="A144:A163" si="4">1+A143</f>
        <v>132</v>
      </c>
      <c r="B144" s="79" t="s">
        <v>281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4">
        <v>0</v>
      </c>
      <c r="J144" s="44">
        <v>0</v>
      </c>
      <c r="K144" s="44">
        <v>0</v>
      </c>
      <c r="L144" s="44">
        <v>0</v>
      </c>
      <c r="M144" s="44">
        <v>0</v>
      </c>
      <c r="N144" s="45" t="s">
        <v>56</v>
      </c>
      <c r="O144" s="64">
        <v>0</v>
      </c>
      <c r="P144" s="92" t="s">
        <v>282</v>
      </c>
      <c r="Q144" s="60">
        <v>4.5</v>
      </c>
      <c r="R144" s="24" t="s">
        <v>32</v>
      </c>
      <c r="S144" s="61">
        <v>1</v>
      </c>
      <c r="T144" s="23">
        <f t="shared" si="3"/>
        <v>4.5</v>
      </c>
      <c r="U144" s="86" t="s">
        <v>130</v>
      </c>
      <c r="V144" s="5" t="s">
        <v>294</v>
      </c>
    </row>
    <row r="145" spans="1:22" ht="30" x14ac:dyDescent="0.25">
      <c r="A145" s="4">
        <f t="shared" si="4"/>
        <v>133</v>
      </c>
      <c r="B145" s="79" t="s">
        <v>281</v>
      </c>
      <c r="C145" s="44">
        <v>0</v>
      </c>
      <c r="D145" s="44">
        <v>0</v>
      </c>
      <c r="E145" s="44">
        <v>0</v>
      </c>
      <c r="F145" s="44">
        <v>0</v>
      </c>
      <c r="G145" s="44">
        <v>0</v>
      </c>
      <c r="H145" s="44">
        <v>0</v>
      </c>
      <c r="I145" s="44">
        <v>0</v>
      </c>
      <c r="J145" s="44">
        <v>0</v>
      </c>
      <c r="K145" s="44">
        <v>0</v>
      </c>
      <c r="L145" s="44">
        <v>0</v>
      </c>
      <c r="M145" s="44">
        <v>0</v>
      </c>
      <c r="N145" s="45" t="s">
        <v>56</v>
      </c>
      <c r="O145" s="64">
        <v>0</v>
      </c>
      <c r="P145" s="92" t="s">
        <v>288</v>
      </c>
      <c r="Q145" s="60">
        <v>0.45</v>
      </c>
      <c r="R145" s="24" t="s">
        <v>32</v>
      </c>
      <c r="S145" s="61">
        <v>2</v>
      </c>
      <c r="T145" s="23">
        <f t="shared" si="3"/>
        <v>0.9</v>
      </c>
      <c r="U145" s="86" t="s">
        <v>130</v>
      </c>
      <c r="V145" s="5" t="s">
        <v>294</v>
      </c>
    </row>
    <row r="146" spans="1:22" ht="30" x14ac:dyDescent="0.25">
      <c r="A146" s="4">
        <f t="shared" si="4"/>
        <v>134</v>
      </c>
      <c r="B146" s="79" t="s">
        <v>281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 t="s">
        <v>56</v>
      </c>
      <c r="O146" s="64">
        <v>0</v>
      </c>
      <c r="P146" s="92" t="s">
        <v>289</v>
      </c>
      <c r="Q146" s="60">
        <v>1.2</v>
      </c>
      <c r="R146" s="24" t="s">
        <v>32</v>
      </c>
      <c r="S146" s="61">
        <v>2</v>
      </c>
      <c r="T146" s="23">
        <f t="shared" si="3"/>
        <v>2.4</v>
      </c>
      <c r="U146" s="86" t="s">
        <v>130</v>
      </c>
      <c r="V146" s="5" t="s">
        <v>294</v>
      </c>
    </row>
    <row r="147" spans="1:22" ht="30" x14ac:dyDescent="0.25">
      <c r="A147" s="4">
        <f t="shared" si="4"/>
        <v>135</v>
      </c>
      <c r="B147" s="79" t="s">
        <v>281</v>
      </c>
      <c r="C147" s="44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 t="s">
        <v>56</v>
      </c>
      <c r="O147" s="64">
        <v>0</v>
      </c>
      <c r="P147" s="92" t="s">
        <v>290</v>
      </c>
      <c r="Q147" s="60">
        <v>1.6</v>
      </c>
      <c r="R147" s="24" t="s">
        <v>32</v>
      </c>
      <c r="S147" s="61">
        <v>2</v>
      </c>
      <c r="T147" s="23">
        <f t="shared" si="3"/>
        <v>3.2</v>
      </c>
      <c r="U147" s="86" t="s">
        <v>130</v>
      </c>
      <c r="V147" s="5" t="s">
        <v>294</v>
      </c>
    </row>
    <row r="148" spans="1:22" ht="30" x14ac:dyDescent="0.25">
      <c r="A148" s="4">
        <f t="shared" si="4"/>
        <v>136</v>
      </c>
      <c r="B148" s="79" t="s">
        <v>281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 t="s">
        <v>56</v>
      </c>
      <c r="O148" s="64">
        <v>0</v>
      </c>
      <c r="P148" s="92" t="s">
        <v>291</v>
      </c>
      <c r="Q148" s="60">
        <v>5.5E-2</v>
      </c>
      <c r="R148" s="24" t="s">
        <v>292</v>
      </c>
      <c r="S148" s="61">
        <v>60</v>
      </c>
      <c r="T148" s="23">
        <f t="shared" si="3"/>
        <v>3.3</v>
      </c>
      <c r="U148" s="86" t="s">
        <v>130</v>
      </c>
      <c r="V148" s="5" t="s">
        <v>294</v>
      </c>
    </row>
    <row r="149" spans="1:22" ht="30" x14ac:dyDescent="0.25">
      <c r="A149" s="4">
        <f t="shared" si="4"/>
        <v>137</v>
      </c>
      <c r="B149" s="79" t="s">
        <v>281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 t="s">
        <v>56</v>
      </c>
      <c r="O149" s="64">
        <v>0</v>
      </c>
      <c r="P149" s="92" t="s">
        <v>293</v>
      </c>
      <c r="Q149" s="60">
        <v>6.5000000000000002E-2</v>
      </c>
      <c r="R149" s="24" t="s">
        <v>292</v>
      </c>
      <c r="S149" s="61">
        <v>20</v>
      </c>
      <c r="T149" s="23">
        <f t="shared" si="3"/>
        <v>1.3</v>
      </c>
      <c r="U149" s="86" t="s">
        <v>130</v>
      </c>
      <c r="V149" s="5" t="s">
        <v>294</v>
      </c>
    </row>
    <row r="150" spans="1:22" ht="24" x14ac:dyDescent="0.25">
      <c r="A150" s="4">
        <f t="shared" si="4"/>
        <v>138</v>
      </c>
      <c r="B150" s="79" t="s">
        <v>304</v>
      </c>
      <c r="C150" s="44">
        <v>0</v>
      </c>
      <c r="D150" s="44">
        <v>0</v>
      </c>
      <c r="E150" s="44">
        <v>0</v>
      </c>
      <c r="F150" s="44">
        <v>0</v>
      </c>
      <c r="G150" s="44">
        <v>0</v>
      </c>
      <c r="H150" s="44">
        <v>0</v>
      </c>
      <c r="I150" s="44">
        <v>0</v>
      </c>
      <c r="J150" s="44">
        <v>0</v>
      </c>
      <c r="K150" s="44">
        <v>0</v>
      </c>
      <c r="L150" s="44">
        <v>0</v>
      </c>
      <c r="M150" s="44">
        <v>0</v>
      </c>
      <c r="N150" s="45" t="s">
        <v>56</v>
      </c>
      <c r="O150" s="64" t="s">
        <v>91</v>
      </c>
      <c r="P150" s="92" t="s">
        <v>295</v>
      </c>
      <c r="Q150" s="60">
        <v>0.10931</v>
      </c>
      <c r="R150" s="24" t="s">
        <v>34</v>
      </c>
      <c r="S150" s="61">
        <v>142</v>
      </c>
      <c r="T150" s="23">
        <f t="shared" si="3"/>
        <v>15.522020000000001</v>
      </c>
      <c r="U150" s="86" t="s">
        <v>297</v>
      </c>
      <c r="V150" s="5" t="s">
        <v>298</v>
      </c>
    </row>
    <row r="151" spans="1:22" x14ac:dyDescent="0.25">
      <c r="A151" s="4">
        <f t="shared" si="4"/>
        <v>139</v>
      </c>
      <c r="B151" s="79" t="s">
        <v>304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4">
        <v>0</v>
      </c>
      <c r="J151" s="44">
        <v>0</v>
      </c>
      <c r="K151" s="44">
        <v>0</v>
      </c>
      <c r="L151" s="44">
        <v>0</v>
      </c>
      <c r="M151" s="44">
        <v>0</v>
      </c>
      <c r="N151" s="45" t="s">
        <v>56</v>
      </c>
      <c r="O151" s="64" t="s">
        <v>91</v>
      </c>
      <c r="P151" s="92" t="s">
        <v>296</v>
      </c>
      <c r="Q151" s="60">
        <v>0.19800000000000001</v>
      </c>
      <c r="R151" s="24" t="s">
        <v>32</v>
      </c>
      <c r="S151" s="61">
        <v>5</v>
      </c>
      <c r="T151" s="23">
        <f t="shared" si="3"/>
        <v>0.99</v>
      </c>
      <c r="U151" s="86" t="s">
        <v>297</v>
      </c>
      <c r="V151" s="5" t="s">
        <v>298</v>
      </c>
    </row>
    <row r="152" spans="1:22" x14ac:dyDescent="0.25">
      <c r="A152" s="4">
        <f t="shared" si="4"/>
        <v>140</v>
      </c>
      <c r="B152" s="79" t="s">
        <v>304</v>
      </c>
      <c r="C152" s="44">
        <v>0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4">
        <v>0</v>
      </c>
      <c r="J152" s="44">
        <v>0</v>
      </c>
      <c r="K152" s="44">
        <v>0</v>
      </c>
      <c r="L152" s="44">
        <v>0</v>
      </c>
      <c r="M152" s="44">
        <v>0</v>
      </c>
      <c r="N152" s="45" t="s">
        <v>56</v>
      </c>
      <c r="O152" s="64" t="s">
        <v>91</v>
      </c>
      <c r="P152" s="17" t="s">
        <v>299</v>
      </c>
      <c r="Q152" s="60">
        <v>0.20399999999999999</v>
      </c>
      <c r="R152" s="24" t="s">
        <v>32</v>
      </c>
      <c r="S152" s="61">
        <v>3</v>
      </c>
      <c r="T152" s="23">
        <f t="shared" si="3"/>
        <v>0.61199999999999999</v>
      </c>
      <c r="U152" s="86" t="s">
        <v>297</v>
      </c>
      <c r="V152" s="5" t="s">
        <v>298</v>
      </c>
    </row>
    <row r="153" spans="1:22" x14ac:dyDescent="0.25">
      <c r="A153" s="4">
        <f t="shared" si="4"/>
        <v>141</v>
      </c>
      <c r="B153" s="79" t="s">
        <v>304</v>
      </c>
      <c r="C153" s="44">
        <v>0</v>
      </c>
      <c r="D153" s="44">
        <v>0</v>
      </c>
      <c r="E153" s="44">
        <v>0</v>
      </c>
      <c r="F153" s="44">
        <v>0</v>
      </c>
      <c r="G153" s="44">
        <v>0</v>
      </c>
      <c r="H153" s="44">
        <v>0</v>
      </c>
      <c r="I153" s="44">
        <v>0</v>
      </c>
      <c r="J153" s="44">
        <v>0</v>
      </c>
      <c r="K153" s="44">
        <v>0</v>
      </c>
      <c r="L153" s="44">
        <v>0</v>
      </c>
      <c r="M153" s="44">
        <v>0</v>
      </c>
      <c r="N153" s="45" t="s">
        <v>56</v>
      </c>
      <c r="O153" s="64" t="s">
        <v>91</v>
      </c>
      <c r="P153" s="92" t="s">
        <v>300</v>
      </c>
      <c r="Q153" s="60">
        <v>0.16300000000000001</v>
      </c>
      <c r="R153" s="24" t="s">
        <v>32</v>
      </c>
      <c r="S153" s="61">
        <v>2</v>
      </c>
      <c r="T153" s="23">
        <f t="shared" si="3"/>
        <v>0.32600000000000001</v>
      </c>
      <c r="U153" s="86" t="s">
        <v>297</v>
      </c>
      <c r="V153" s="5" t="s">
        <v>298</v>
      </c>
    </row>
    <row r="154" spans="1:22" x14ac:dyDescent="0.25">
      <c r="A154" s="4">
        <f t="shared" si="4"/>
        <v>142</v>
      </c>
      <c r="B154" s="79" t="s">
        <v>304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4">
        <v>0</v>
      </c>
      <c r="J154" s="44">
        <v>0</v>
      </c>
      <c r="K154" s="44">
        <v>0</v>
      </c>
      <c r="L154" s="44">
        <v>0</v>
      </c>
      <c r="M154" s="44">
        <v>0</v>
      </c>
      <c r="N154" s="45" t="s">
        <v>56</v>
      </c>
      <c r="O154" s="64" t="s">
        <v>91</v>
      </c>
      <c r="P154" s="92" t="s">
        <v>301</v>
      </c>
      <c r="Q154" s="60">
        <v>2.7E-2</v>
      </c>
      <c r="R154" s="24" t="s">
        <v>32</v>
      </c>
      <c r="S154" s="61">
        <v>2</v>
      </c>
      <c r="T154" s="23">
        <f t="shared" si="3"/>
        <v>5.3999999999999999E-2</v>
      </c>
      <c r="U154" s="86" t="s">
        <v>297</v>
      </c>
      <c r="V154" s="5" t="s">
        <v>298</v>
      </c>
    </row>
    <row r="155" spans="1:22" x14ac:dyDescent="0.25">
      <c r="A155" s="4">
        <f t="shared" si="4"/>
        <v>143</v>
      </c>
      <c r="B155" s="79" t="s">
        <v>304</v>
      </c>
      <c r="C155" s="44">
        <v>0</v>
      </c>
      <c r="D155" s="44">
        <v>0</v>
      </c>
      <c r="E155" s="44">
        <v>0</v>
      </c>
      <c r="F155" s="44">
        <v>0</v>
      </c>
      <c r="G155" s="44">
        <v>0</v>
      </c>
      <c r="H155" s="44">
        <v>0</v>
      </c>
      <c r="I155" s="44">
        <v>0</v>
      </c>
      <c r="J155" s="44">
        <v>0</v>
      </c>
      <c r="K155" s="44">
        <v>0</v>
      </c>
      <c r="L155" s="44">
        <v>0</v>
      </c>
      <c r="M155" s="44">
        <v>0</v>
      </c>
      <c r="N155" s="45" t="s">
        <v>56</v>
      </c>
      <c r="O155" s="64" t="s">
        <v>91</v>
      </c>
      <c r="P155" s="17" t="s">
        <v>302</v>
      </c>
      <c r="Q155" s="60">
        <v>0.14974999999999999</v>
      </c>
      <c r="R155" s="24" t="s">
        <v>178</v>
      </c>
      <c r="S155" s="61">
        <v>2</v>
      </c>
      <c r="T155" s="23">
        <f t="shared" ref="T155:T163" si="5">Q155*S155</f>
        <v>0.29949999999999999</v>
      </c>
      <c r="U155" s="86" t="s">
        <v>297</v>
      </c>
      <c r="V155" s="5" t="s">
        <v>298</v>
      </c>
    </row>
    <row r="156" spans="1:22" x14ac:dyDescent="0.25">
      <c r="A156" s="4">
        <f t="shared" si="4"/>
        <v>144</v>
      </c>
      <c r="B156" s="79" t="s">
        <v>304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4">
        <v>0</v>
      </c>
      <c r="J156" s="44">
        <v>0</v>
      </c>
      <c r="K156" s="44">
        <v>0</v>
      </c>
      <c r="L156" s="44">
        <v>0</v>
      </c>
      <c r="M156" s="44">
        <v>0</v>
      </c>
      <c r="N156" s="45" t="s">
        <v>56</v>
      </c>
      <c r="O156" s="64" t="s">
        <v>91</v>
      </c>
      <c r="P156" s="17" t="s">
        <v>303</v>
      </c>
      <c r="Q156" s="60">
        <v>0.19400000000000001</v>
      </c>
      <c r="R156" s="24" t="s">
        <v>32</v>
      </c>
      <c r="S156" s="61">
        <v>1</v>
      </c>
      <c r="T156" s="23">
        <f t="shared" si="5"/>
        <v>0.19400000000000001</v>
      </c>
      <c r="U156" s="86" t="s">
        <v>297</v>
      </c>
      <c r="V156" s="5" t="s">
        <v>298</v>
      </c>
    </row>
    <row r="157" spans="1:22" x14ac:dyDescent="0.25">
      <c r="A157" s="4">
        <f t="shared" si="4"/>
        <v>145</v>
      </c>
      <c r="B157" s="79" t="s">
        <v>218</v>
      </c>
      <c r="C157" s="44">
        <v>0</v>
      </c>
      <c r="D157" s="44">
        <v>0</v>
      </c>
      <c r="E157" s="44">
        <v>0</v>
      </c>
      <c r="F157" s="44">
        <v>0</v>
      </c>
      <c r="G157" s="44">
        <v>0</v>
      </c>
      <c r="H157" s="44">
        <v>0</v>
      </c>
      <c r="I157" s="44">
        <v>0</v>
      </c>
      <c r="J157" s="44">
        <v>0</v>
      </c>
      <c r="K157" s="44">
        <v>0</v>
      </c>
      <c r="L157" s="44">
        <v>0</v>
      </c>
      <c r="M157" s="44">
        <v>0</v>
      </c>
      <c r="N157" s="45" t="s">
        <v>56</v>
      </c>
      <c r="O157" s="64" t="s">
        <v>91</v>
      </c>
      <c r="P157" s="17" t="s">
        <v>306</v>
      </c>
      <c r="Q157" s="60">
        <v>1.1000000000000001</v>
      </c>
      <c r="R157" s="24" t="s">
        <v>51</v>
      </c>
      <c r="S157" s="61">
        <v>7.4</v>
      </c>
      <c r="T157" s="23">
        <f t="shared" si="5"/>
        <v>8.14</v>
      </c>
      <c r="U157" s="11" t="s">
        <v>264</v>
      </c>
      <c r="V157" s="5" t="s">
        <v>307</v>
      </c>
    </row>
    <row r="158" spans="1:22" x14ac:dyDescent="0.25">
      <c r="A158" s="4">
        <f t="shared" si="4"/>
        <v>146</v>
      </c>
      <c r="B158" s="79" t="s">
        <v>218</v>
      </c>
      <c r="C158" s="44">
        <v>0</v>
      </c>
      <c r="D158" s="44">
        <v>0</v>
      </c>
      <c r="E158" s="44">
        <v>0</v>
      </c>
      <c r="F158" s="44">
        <v>0</v>
      </c>
      <c r="G158" s="44">
        <v>0</v>
      </c>
      <c r="H158" s="44">
        <v>0</v>
      </c>
      <c r="I158" s="44">
        <v>0</v>
      </c>
      <c r="J158" s="44">
        <v>0</v>
      </c>
      <c r="K158" s="44">
        <v>0</v>
      </c>
      <c r="L158" s="44">
        <v>0</v>
      </c>
      <c r="M158" s="44">
        <v>0</v>
      </c>
      <c r="N158" s="45" t="s">
        <v>56</v>
      </c>
      <c r="O158" s="64" t="s">
        <v>91</v>
      </c>
      <c r="P158" s="17" t="s">
        <v>308</v>
      </c>
      <c r="Q158" s="60">
        <v>6.6669999999999993E-2</v>
      </c>
      <c r="R158" s="24" t="s">
        <v>51</v>
      </c>
      <c r="S158" s="61">
        <v>6</v>
      </c>
      <c r="T158" s="23">
        <f t="shared" si="5"/>
        <v>0.40001999999999993</v>
      </c>
      <c r="U158" s="11" t="s">
        <v>264</v>
      </c>
      <c r="V158" s="5" t="s">
        <v>307</v>
      </c>
    </row>
    <row r="159" spans="1:22" ht="30" x14ac:dyDescent="0.25">
      <c r="A159" s="4">
        <f t="shared" si="4"/>
        <v>147</v>
      </c>
      <c r="B159" s="79" t="s">
        <v>194</v>
      </c>
      <c r="C159" s="44">
        <v>0</v>
      </c>
      <c r="D159" s="44">
        <v>0</v>
      </c>
      <c r="E159" s="44">
        <v>0</v>
      </c>
      <c r="F159" s="44">
        <v>0</v>
      </c>
      <c r="G159" s="44">
        <v>0</v>
      </c>
      <c r="H159" s="44">
        <v>0</v>
      </c>
      <c r="I159" s="44">
        <v>0</v>
      </c>
      <c r="J159" s="44">
        <v>0</v>
      </c>
      <c r="K159" s="44">
        <v>0</v>
      </c>
      <c r="L159" s="44">
        <v>0</v>
      </c>
      <c r="M159" s="44">
        <v>0</v>
      </c>
      <c r="N159" s="45" t="s">
        <v>56</v>
      </c>
      <c r="O159" s="64" t="s">
        <v>91</v>
      </c>
      <c r="P159" s="17" t="s">
        <v>309</v>
      </c>
      <c r="Q159" s="60">
        <v>4.6319999999999997</v>
      </c>
      <c r="R159" s="24" t="s">
        <v>32</v>
      </c>
      <c r="S159" s="61">
        <v>3</v>
      </c>
      <c r="T159" s="23">
        <f t="shared" si="5"/>
        <v>13.895999999999999</v>
      </c>
      <c r="U159" s="11" t="s">
        <v>310</v>
      </c>
      <c r="V159" s="5" t="s">
        <v>311</v>
      </c>
    </row>
    <row r="160" spans="1:22" ht="30" x14ac:dyDescent="0.25">
      <c r="A160" s="4">
        <f t="shared" si="4"/>
        <v>148</v>
      </c>
      <c r="B160" s="79" t="s">
        <v>194</v>
      </c>
      <c r="C160" s="44">
        <v>0</v>
      </c>
      <c r="D160" s="44">
        <v>0</v>
      </c>
      <c r="E160" s="44">
        <v>0</v>
      </c>
      <c r="F160" s="44">
        <v>0</v>
      </c>
      <c r="G160" s="44">
        <v>0</v>
      </c>
      <c r="H160" s="44">
        <v>0</v>
      </c>
      <c r="I160" s="44">
        <v>0</v>
      </c>
      <c r="J160" s="44">
        <v>0</v>
      </c>
      <c r="K160" s="44">
        <v>0</v>
      </c>
      <c r="L160" s="44">
        <v>0</v>
      </c>
      <c r="M160" s="44">
        <v>0</v>
      </c>
      <c r="N160" s="45" t="s">
        <v>56</v>
      </c>
      <c r="O160" s="64" t="s">
        <v>91</v>
      </c>
      <c r="P160" s="17" t="s">
        <v>312</v>
      </c>
      <c r="Q160" s="60">
        <v>36.009</v>
      </c>
      <c r="R160" s="24" t="s">
        <v>32</v>
      </c>
      <c r="S160" s="61">
        <v>1</v>
      </c>
      <c r="T160" s="23">
        <f t="shared" si="5"/>
        <v>36.009</v>
      </c>
      <c r="U160" s="11" t="s">
        <v>310</v>
      </c>
      <c r="V160" s="5" t="s">
        <v>311</v>
      </c>
    </row>
    <row r="161" spans="1:22" x14ac:dyDescent="0.25">
      <c r="A161" s="4">
        <f t="shared" si="4"/>
        <v>149</v>
      </c>
      <c r="B161" s="79" t="s">
        <v>214</v>
      </c>
      <c r="C161" s="44">
        <v>0</v>
      </c>
      <c r="D161" s="44">
        <v>0</v>
      </c>
      <c r="E161" s="44">
        <v>0</v>
      </c>
      <c r="F161" s="44">
        <v>0</v>
      </c>
      <c r="G161" s="44">
        <v>0</v>
      </c>
      <c r="H161" s="44">
        <v>0</v>
      </c>
      <c r="I161" s="44">
        <v>0</v>
      </c>
      <c r="J161" s="44">
        <v>0</v>
      </c>
      <c r="K161" s="44">
        <v>0</v>
      </c>
      <c r="L161" s="44">
        <v>0</v>
      </c>
      <c r="M161" s="44">
        <v>0</v>
      </c>
      <c r="N161" s="45" t="s">
        <v>56</v>
      </c>
      <c r="O161" s="64" t="s">
        <v>91</v>
      </c>
      <c r="P161" s="17" t="s">
        <v>341</v>
      </c>
      <c r="Q161" s="60">
        <v>3.1859999999999999E-2</v>
      </c>
      <c r="R161" s="24" t="s">
        <v>32</v>
      </c>
      <c r="S161" s="61">
        <v>33</v>
      </c>
      <c r="T161" s="23">
        <f t="shared" si="5"/>
        <v>1.05138</v>
      </c>
      <c r="U161" s="22" t="s">
        <v>78</v>
      </c>
      <c r="V161" s="11" t="s">
        <v>343</v>
      </c>
    </row>
    <row r="162" spans="1:22" x14ac:dyDescent="0.25">
      <c r="A162" s="4">
        <f t="shared" si="4"/>
        <v>150</v>
      </c>
      <c r="B162" s="79" t="s">
        <v>220</v>
      </c>
      <c r="C162" s="44">
        <v>0</v>
      </c>
      <c r="D162" s="44">
        <v>0</v>
      </c>
      <c r="E162" s="44">
        <v>0</v>
      </c>
      <c r="F162" s="44">
        <v>0</v>
      </c>
      <c r="G162" s="44">
        <v>0</v>
      </c>
      <c r="H162" s="44">
        <v>0</v>
      </c>
      <c r="I162" s="44">
        <v>0</v>
      </c>
      <c r="J162" s="44">
        <v>0</v>
      </c>
      <c r="K162" s="44">
        <v>0</v>
      </c>
      <c r="L162" s="44">
        <v>0</v>
      </c>
      <c r="M162" s="44">
        <v>0</v>
      </c>
      <c r="N162" s="45" t="s">
        <v>56</v>
      </c>
      <c r="O162" s="64" t="s">
        <v>91</v>
      </c>
      <c r="P162" s="17" t="s">
        <v>341</v>
      </c>
      <c r="Q162" s="60">
        <v>2.2040000000000001E-2</v>
      </c>
      <c r="R162" s="24" t="s">
        <v>32</v>
      </c>
      <c r="S162" s="61">
        <v>43</v>
      </c>
      <c r="T162" s="23">
        <f t="shared" si="5"/>
        <v>0.94772000000000001</v>
      </c>
      <c r="U162" s="22" t="s">
        <v>78</v>
      </c>
      <c r="V162" s="11" t="s">
        <v>344</v>
      </c>
    </row>
    <row r="163" spans="1:22" x14ac:dyDescent="0.25">
      <c r="A163" s="4">
        <f t="shared" si="4"/>
        <v>151</v>
      </c>
      <c r="B163" s="79" t="s">
        <v>220</v>
      </c>
      <c r="C163" s="44">
        <v>0</v>
      </c>
      <c r="D163" s="44">
        <v>0</v>
      </c>
      <c r="E163" s="44">
        <v>0</v>
      </c>
      <c r="F163" s="44">
        <v>0</v>
      </c>
      <c r="G163" s="44">
        <v>0</v>
      </c>
      <c r="H163" s="44">
        <v>0</v>
      </c>
      <c r="I163" s="44">
        <v>0</v>
      </c>
      <c r="J163" s="44">
        <v>0</v>
      </c>
      <c r="K163" s="44">
        <v>0</v>
      </c>
      <c r="L163" s="44">
        <v>0</v>
      </c>
      <c r="M163" s="44">
        <v>0</v>
      </c>
      <c r="N163" s="45" t="s">
        <v>56</v>
      </c>
      <c r="O163" s="64" t="s">
        <v>91</v>
      </c>
      <c r="P163" s="17" t="s">
        <v>342</v>
      </c>
      <c r="Q163" s="60">
        <v>0.02</v>
      </c>
      <c r="R163" s="24" t="s">
        <v>32</v>
      </c>
      <c r="S163" s="61">
        <v>15</v>
      </c>
      <c r="T163" s="23">
        <f t="shared" si="5"/>
        <v>0.3</v>
      </c>
      <c r="U163" s="22" t="s">
        <v>78</v>
      </c>
      <c r="V163" s="11" t="s">
        <v>344</v>
      </c>
    </row>
    <row r="164" spans="1:22" x14ac:dyDescent="0.25">
      <c r="A164" s="4"/>
      <c r="B164" s="46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6"/>
      <c r="O164" s="48"/>
      <c r="P164" s="26" t="s">
        <v>79</v>
      </c>
      <c r="Q164" s="18"/>
      <c r="R164" s="19"/>
      <c r="S164" s="20"/>
      <c r="T164" s="18"/>
      <c r="U164" s="21"/>
      <c r="V164" s="21"/>
    </row>
    <row r="165" spans="1:22" ht="18.75" customHeight="1" x14ac:dyDescent="0.25">
      <c r="A165" s="4"/>
      <c r="B165" s="46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8"/>
      <c r="O165" s="48"/>
      <c r="P165" s="26" t="s">
        <v>37</v>
      </c>
      <c r="Q165" s="27"/>
      <c r="R165" s="19"/>
      <c r="S165" s="20"/>
      <c r="T165" s="28"/>
      <c r="U165" s="21"/>
      <c r="V165" s="21"/>
    </row>
    <row r="166" spans="1:22" x14ac:dyDescent="0.25">
      <c r="A166" s="4"/>
      <c r="B166" s="46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8"/>
      <c r="O166" s="48"/>
      <c r="P166" s="26" t="s">
        <v>77</v>
      </c>
      <c r="Q166" s="27"/>
      <c r="R166" s="19"/>
      <c r="S166" s="20"/>
      <c r="T166" s="28"/>
      <c r="U166" s="21"/>
      <c r="V166" s="21"/>
    </row>
    <row r="167" spans="1:22" x14ac:dyDescent="0.25">
      <c r="A167" s="4"/>
      <c r="B167" s="46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8"/>
      <c r="O167" s="46"/>
      <c r="P167" s="26" t="s">
        <v>38</v>
      </c>
      <c r="Q167" s="29"/>
      <c r="R167" s="19"/>
      <c r="S167" s="20"/>
      <c r="T167" s="27"/>
      <c r="U167" s="21"/>
      <c r="V167" s="21"/>
    </row>
    <row r="168" spans="1:22" ht="30" x14ac:dyDescent="0.25">
      <c r="A168" s="59"/>
      <c r="B168" s="46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8"/>
      <c r="O168" s="48"/>
      <c r="P168" s="26" t="s">
        <v>39</v>
      </c>
      <c r="Q168" s="29"/>
      <c r="R168" s="19"/>
      <c r="S168" s="20"/>
      <c r="T168" s="27"/>
      <c r="U168" s="21"/>
      <c r="V168" s="21"/>
    </row>
    <row r="169" spans="1:22" x14ac:dyDescent="0.25">
      <c r="A169" s="59"/>
      <c r="B169" s="46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8"/>
      <c r="O169" s="48"/>
      <c r="P169" s="26" t="s">
        <v>40</v>
      </c>
      <c r="Q169" s="29"/>
      <c r="R169" s="19"/>
      <c r="S169" s="20"/>
      <c r="T169" s="27"/>
      <c r="U169" s="21"/>
      <c r="V169" s="21"/>
    </row>
    <row r="170" spans="1:22" ht="30" x14ac:dyDescent="0.25">
      <c r="A170" s="4"/>
      <c r="B170" s="46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8"/>
      <c r="O170" s="48"/>
      <c r="P170" s="26" t="s">
        <v>35</v>
      </c>
      <c r="Q170" s="18"/>
      <c r="R170" s="19"/>
      <c r="S170" s="20"/>
      <c r="T170" s="27"/>
      <c r="U170" s="21"/>
      <c r="V170" s="21"/>
    </row>
    <row r="171" spans="1:22" ht="30" x14ac:dyDescent="0.25">
      <c r="A171" s="4"/>
      <c r="B171" s="46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8"/>
      <c r="O171" s="48"/>
      <c r="P171" s="26" t="s">
        <v>33</v>
      </c>
      <c r="Q171" s="18"/>
      <c r="R171" s="19"/>
      <c r="S171" s="20"/>
      <c r="T171" s="27"/>
      <c r="U171" s="21"/>
      <c r="V171" s="21"/>
    </row>
    <row r="172" spans="1:22" ht="30" x14ac:dyDescent="0.25">
      <c r="A172" s="4">
        <v>143</v>
      </c>
      <c r="B172" s="43">
        <v>43890</v>
      </c>
      <c r="C172" s="44">
        <v>0</v>
      </c>
      <c r="D172" s="44">
        <v>0</v>
      </c>
      <c r="E172" s="44">
        <v>0</v>
      </c>
      <c r="F172" s="44">
        <v>0</v>
      </c>
      <c r="G172" s="44">
        <v>0</v>
      </c>
      <c r="H172" s="44">
        <v>0</v>
      </c>
      <c r="I172" s="44">
        <v>0</v>
      </c>
      <c r="J172" s="44">
        <v>0</v>
      </c>
      <c r="K172" s="44">
        <v>0</v>
      </c>
      <c r="L172" s="44">
        <v>0</v>
      </c>
      <c r="M172" s="44">
        <v>0</v>
      </c>
      <c r="N172" s="45" t="s">
        <v>56</v>
      </c>
      <c r="O172" s="32">
        <v>0</v>
      </c>
      <c r="P172" s="17" t="s">
        <v>62</v>
      </c>
      <c r="Q172" s="8">
        <v>0.04</v>
      </c>
      <c r="R172" s="9" t="s">
        <v>32</v>
      </c>
      <c r="S172" s="72">
        <f>242+60</f>
        <v>302</v>
      </c>
      <c r="T172" s="23">
        <f>S172*Q172</f>
        <v>12.08</v>
      </c>
      <c r="U172" s="22" t="s">
        <v>97</v>
      </c>
      <c r="V172" s="11" t="s">
        <v>98</v>
      </c>
    </row>
    <row r="173" spans="1:22" ht="50.25" customHeight="1" x14ac:dyDescent="0.25">
      <c r="A173" s="4">
        <f>A172+1</f>
        <v>144</v>
      </c>
      <c r="B173" s="43">
        <v>43890</v>
      </c>
      <c r="C173" s="44">
        <v>0</v>
      </c>
      <c r="D173" s="44">
        <v>0</v>
      </c>
      <c r="E173" s="44">
        <v>0</v>
      </c>
      <c r="F173" s="44">
        <v>0</v>
      </c>
      <c r="G173" s="44">
        <v>0</v>
      </c>
      <c r="H173" s="44">
        <v>0</v>
      </c>
      <c r="I173" s="44">
        <v>0</v>
      </c>
      <c r="J173" s="44">
        <v>0</v>
      </c>
      <c r="K173" s="44">
        <v>0</v>
      </c>
      <c r="L173" s="44">
        <v>0</v>
      </c>
      <c r="M173" s="44">
        <v>0</v>
      </c>
      <c r="N173" s="45" t="s">
        <v>56</v>
      </c>
      <c r="O173" s="32">
        <v>0</v>
      </c>
      <c r="P173" s="17" t="s">
        <v>62</v>
      </c>
      <c r="Q173" s="8">
        <v>3.7999999999999999E-2</v>
      </c>
      <c r="R173" s="9" t="s">
        <v>32</v>
      </c>
      <c r="S173" s="72">
        <v>139</v>
      </c>
      <c r="T173" s="23">
        <f>S173*Q173</f>
        <v>5.282</v>
      </c>
      <c r="U173" s="22" t="s">
        <v>63</v>
      </c>
      <c r="V173" s="11" t="s">
        <v>95</v>
      </c>
    </row>
    <row r="174" spans="1:22" ht="49.5" customHeight="1" x14ac:dyDescent="0.25">
      <c r="A174" s="4">
        <f t="shared" ref="A174:A199" si="6">A173+1</f>
        <v>145</v>
      </c>
      <c r="B174" s="43">
        <v>43890</v>
      </c>
      <c r="C174" s="44">
        <v>0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4">
        <v>0</v>
      </c>
      <c r="J174" s="44">
        <v>0</v>
      </c>
      <c r="K174" s="44">
        <v>0</v>
      </c>
      <c r="L174" s="44">
        <v>0</v>
      </c>
      <c r="M174" s="44">
        <v>0</v>
      </c>
      <c r="N174" s="45" t="s">
        <v>56</v>
      </c>
      <c r="O174" s="32">
        <v>0</v>
      </c>
      <c r="P174" s="17" t="s">
        <v>64</v>
      </c>
      <c r="Q174" s="8">
        <v>4.3999999999999997E-2</v>
      </c>
      <c r="R174" s="9" t="s">
        <v>51</v>
      </c>
      <c r="S174" s="72">
        <v>34</v>
      </c>
      <c r="T174" s="23">
        <f>Q174*S174</f>
        <v>1.496</v>
      </c>
      <c r="U174" s="17" t="s">
        <v>50</v>
      </c>
      <c r="V174" s="11" t="s">
        <v>305</v>
      </c>
    </row>
    <row r="175" spans="1:22" ht="49.5" customHeight="1" x14ac:dyDescent="0.25">
      <c r="A175" s="4">
        <f t="shared" si="6"/>
        <v>146</v>
      </c>
      <c r="B175" s="43">
        <v>43890</v>
      </c>
      <c r="C175" s="44">
        <v>0</v>
      </c>
      <c r="D175" s="44">
        <v>0</v>
      </c>
      <c r="E175" s="44">
        <v>0</v>
      </c>
      <c r="F175" s="44">
        <v>0</v>
      </c>
      <c r="G175" s="44">
        <v>0</v>
      </c>
      <c r="H175" s="44">
        <v>0</v>
      </c>
      <c r="I175" s="44">
        <v>0</v>
      </c>
      <c r="J175" s="44">
        <v>0</v>
      </c>
      <c r="K175" s="44">
        <v>0</v>
      </c>
      <c r="L175" s="44">
        <v>0</v>
      </c>
      <c r="M175" s="44">
        <v>0</v>
      </c>
      <c r="N175" s="45" t="s">
        <v>56</v>
      </c>
      <c r="O175" s="32">
        <v>0</v>
      </c>
      <c r="P175" s="17" t="s">
        <v>65</v>
      </c>
      <c r="Q175" s="23">
        <v>1.8429999999999998E-2</v>
      </c>
      <c r="R175" s="15" t="s">
        <v>96</v>
      </c>
      <c r="S175" s="72">
        <v>3250</v>
      </c>
      <c r="T175" s="23">
        <f>S175*Q175</f>
        <v>59.897499999999994</v>
      </c>
      <c r="U175" s="17" t="s">
        <v>66</v>
      </c>
      <c r="V175" s="11" t="s">
        <v>67</v>
      </c>
    </row>
    <row r="176" spans="1:22" ht="30" x14ac:dyDescent="0.25">
      <c r="A176" s="4">
        <f t="shared" si="6"/>
        <v>147</v>
      </c>
      <c r="B176" s="43">
        <v>43890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4">
        <v>0</v>
      </c>
      <c r="J176" s="44">
        <v>0</v>
      </c>
      <c r="K176" s="44">
        <v>0</v>
      </c>
      <c r="L176" s="44">
        <v>0</v>
      </c>
      <c r="M176" s="44">
        <v>0</v>
      </c>
      <c r="N176" s="45" t="s">
        <v>56</v>
      </c>
      <c r="O176" s="32">
        <v>0</v>
      </c>
      <c r="P176" s="17" t="s">
        <v>83</v>
      </c>
      <c r="Q176" s="23">
        <v>0.222</v>
      </c>
      <c r="R176" s="9" t="s">
        <v>32</v>
      </c>
      <c r="S176" s="73">
        <v>1</v>
      </c>
      <c r="T176" s="23">
        <f>Q176</f>
        <v>0.222</v>
      </c>
      <c r="U176" s="17" t="s">
        <v>84</v>
      </c>
      <c r="V176" s="11" t="s">
        <v>85</v>
      </c>
    </row>
    <row r="177" spans="1:22" ht="30" x14ac:dyDescent="0.25">
      <c r="A177" s="4">
        <f t="shared" si="6"/>
        <v>148</v>
      </c>
      <c r="B177" s="43">
        <v>43890</v>
      </c>
      <c r="C177" s="44">
        <v>0</v>
      </c>
      <c r="D177" s="44">
        <v>0</v>
      </c>
      <c r="E177" s="44">
        <v>0</v>
      </c>
      <c r="F177" s="44">
        <v>0</v>
      </c>
      <c r="G177" s="44">
        <v>0</v>
      </c>
      <c r="H177" s="44">
        <v>0</v>
      </c>
      <c r="I177" s="44">
        <v>0</v>
      </c>
      <c r="J177" s="44">
        <v>0</v>
      </c>
      <c r="K177" s="44">
        <v>0</v>
      </c>
      <c r="L177" s="44">
        <v>0</v>
      </c>
      <c r="M177" s="44">
        <v>0</v>
      </c>
      <c r="N177" s="45" t="s">
        <v>56</v>
      </c>
      <c r="O177" s="32">
        <v>0</v>
      </c>
      <c r="P177" s="17" t="s">
        <v>83</v>
      </c>
      <c r="Q177" s="23">
        <v>0.06</v>
      </c>
      <c r="R177" s="9" t="s">
        <v>32</v>
      </c>
      <c r="S177" s="73">
        <v>1</v>
      </c>
      <c r="T177" s="23">
        <f t="shared" ref="T177:T181" si="7">Q177</f>
        <v>0.06</v>
      </c>
      <c r="U177" s="17" t="s">
        <v>84</v>
      </c>
      <c r="V177" s="11" t="s">
        <v>86</v>
      </c>
    </row>
    <row r="178" spans="1:22" ht="30" x14ac:dyDescent="0.25">
      <c r="A178" s="4">
        <f t="shared" si="6"/>
        <v>149</v>
      </c>
      <c r="B178" s="43">
        <v>43890</v>
      </c>
      <c r="C178" s="44">
        <v>0</v>
      </c>
      <c r="D178" s="44">
        <v>0</v>
      </c>
      <c r="E178" s="44">
        <v>0</v>
      </c>
      <c r="F178" s="44">
        <v>0</v>
      </c>
      <c r="G178" s="44">
        <v>0</v>
      </c>
      <c r="H178" s="44">
        <v>0</v>
      </c>
      <c r="I178" s="44">
        <v>0</v>
      </c>
      <c r="J178" s="44">
        <v>0</v>
      </c>
      <c r="K178" s="44">
        <v>0</v>
      </c>
      <c r="L178" s="44">
        <v>0</v>
      </c>
      <c r="M178" s="44">
        <v>0</v>
      </c>
      <c r="N178" s="45" t="s">
        <v>56</v>
      </c>
      <c r="O178" s="32">
        <v>0</v>
      </c>
      <c r="P178" s="17" t="s">
        <v>83</v>
      </c>
      <c r="Q178" s="23">
        <v>2.0400000000000001E-2</v>
      </c>
      <c r="R178" s="9" t="s">
        <v>32</v>
      </c>
      <c r="S178" s="73">
        <v>1</v>
      </c>
      <c r="T178" s="23">
        <f t="shared" si="7"/>
        <v>2.0400000000000001E-2</v>
      </c>
      <c r="U178" s="17" t="s">
        <v>84</v>
      </c>
      <c r="V178" s="11" t="s">
        <v>87</v>
      </c>
    </row>
    <row r="179" spans="1:22" ht="30" x14ac:dyDescent="0.25">
      <c r="A179" s="4">
        <f t="shared" si="6"/>
        <v>150</v>
      </c>
      <c r="B179" s="43">
        <v>43890</v>
      </c>
      <c r="C179" s="44">
        <v>0</v>
      </c>
      <c r="D179" s="44">
        <v>0</v>
      </c>
      <c r="E179" s="44">
        <v>0</v>
      </c>
      <c r="F179" s="44">
        <v>0</v>
      </c>
      <c r="G179" s="44">
        <v>0</v>
      </c>
      <c r="H179" s="44">
        <v>0</v>
      </c>
      <c r="I179" s="44">
        <v>0</v>
      </c>
      <c r="J179" s="44">
        <v>0</v>
      </c>
      <c r="K179" s="44">
        <v>0</v>
      </c>
      <c r="L179" s="44">
        <v>0</v>
      </c>
      <c r="M179" s="44">
        <v>0</v>
      </c>
      <c r="N179" s="45" t="s">
        <v>56</v>
      </c>
      <c r="O179" s="32">
        <v>0</v>
      </c>
      <c r="P179" s="17" t="s">
        <v>83</v>
      </c>
      <c r="Q179" s="23">
        <v>0.86160000000000003</v>
      </c>
      <c r="R179" s="9" t="s">
        <v>32</v>
      </c>
      <c r="S179" s="73">
        <v>1</v>
      </c>
      <c r="T179" s="23">
        <f t="shared" si="7"/>
        <v>0.86160000000000003</v>
      </c>
      <c r="U179" s="17" t="s">
        <v>84</v>
      </c>
      <c r="V179" s="11" t="s">
        <v>88</v>
      </c>
    </row>
    <row r="180" spans="1:22" ht="30" x14ac:dyDescent="0.25">
      <c r="A180" s="4">
        <f t="shared" si="6"/>
        <v>151</v>
      </c>
      <c r="B180" s="43">
        <v>43890</v>
      </c>
      <c r="C180" s="44">
        <v>0</v>
      </c>
      <c r="D180" s="44">
        <v>0</v>
      </c>
      <c r="E180" s="44">
        <v>0</v>
      </c>
      <c r="F180" s="44">
        <v>0</v>
      </c>
      <c r="G180" s="44">
        <v>0</v>
      </c>
      <c r="H180" s="44">
        <v>0</v>
      </c>
      <c r="I180" s="44">
        <v>0</v>
      </c>
      <c r="J180" s="44">
        <v>0</v>
      </c>
      <c r="K180" s="44">
        <v>0</v>
      </c>
      <c r="L180" s="44">
        <v>0</v>
      </c>
      <c r="M180" s="44">
        <v>0</v>
      </c>
      <c r="N180" s="45" t="s">
        <v>56</v>
      </c>
      <c r="O180" s="32">
        <v>0</v>
      </c>
      <c r="P180" s="17" t="s">
        <v>83</v>
      </c>
      <c r="Q180" s="23">
        <v>1.8540000000000001</v>
      </c>
      <c r="R180" s="9" t="s">
        <v>32</v>
      </c>
      <c r="S180" s="73">
        <v>1</v>
      </c>
      <c r="T180" s="23">
        <f t="shared" si="7"/>
        <v>1.8540000000000001</v>
      </c>
      <c r="U180" s="17" t="s">
        <v>84</v>
      </c>
      <c r="V180" s="11" t="s">
        <v>89</v>
      </c>
    </row>
    <row r="181" spans="1:22" ht="37.5" customHeight="1" x14ac:dyDescent="0.25">
      <c r="A181" s="4">
        <f t="shared" si="6"/>
        <v>152</v>
      </c>
      <c r="B181" s="43">
        <v>43890</v>
      </c>
      <c r="C181" s="44">
        <v>0</v>
      </c>
      <c r="D181" s="44">
        <v>0</v>
      </c>
      <c r="E181" s="44">
        <v>0</v>
      </c>
      <c r="F181" s="44">
        <v>0</v>
      </c>
      <c r="G181" s="44">
        <v>0</v>
      </c>
      <c r="H181" s="44">
        <v>0</v>
      </c>
      <c r="I181" s="44">
        <v>0</v>
      </c>
      <c r="J181" s="44">
        <v>0</v>
      </c>
      <c r="K181" s="44">
        <v>0</v>
      </c>
      <c r="L181" s="44">
        <v>0</v>
      </c>
      <c r="M181" s="44">
        <v>0</v>
      </c>
      <c r="N181" s="45" t="s">
        <v>56</v>
      </c>
      <c r="O181" s="32">
        <v>0</v>
      </c>
      <c r="P181" s="17" t="s">
        <v>76</v>
      </c>
      <c r="Q181" s="23">
        <v>10.284090000000001</v>
      </c>
      <c r="R181" s="9" t="s">
        <v>32</v>
      </c>
      <c r="S181" s="78">
        <v>1</v>
      </c>
      <c r="T181" s="23">
        <f t="shared" si="7"/>
        <v>10.284090000000001</v>
      </c>
      <c r="U181" s="17" t="s">
        <v>68</v>
      </c>
      <c r="V181" s="11" t="s">
        <v>69</v>
      </c>
    </row>
    <row r="182" spans="1:22" ht="48.75" customHeight="1" x14ac:dyDescent="0.25">
      <c r="A182" s="4">
        <f t="shared" si="6"/>
        <v>153</v>
      </c>
      <c r="B182" s="43">
        <v>43890</v>
      </c>
      <c r="C182" s="44">
        <v>0</v>
      </c>
      <c r="D182" s="44">
        <v>0</v>
      </c>
      <c r="E182" s="44">
        <v>0</v>
      </c>
      <c r="F182" s="44">
        <v>0</v>
      </c>
      <c r="G182" s="44">
        <v>0</v>
      </c>
      <c r="H182" s="44">
        <v>0</v>
      </c>
      <c r="I182" s="44">
        <v>0</v>
      </c>
      <c r="J182" s="44">
        <v>0</v>
      </c>
      <c r="K182" s="44">
        <v>0</v>
      </c>
      <c r="L182" s="44">
        <v>0</v>
      </c>
      <c r="M182" s="44">
        <v>0</v>
      </c>
      <c r="N182" s="45" t="s">
        <v>56</v>
      </c>
      <c r="O182" s="32">
        <v>0</v>
      </c>
      <c r="P182" s="17" t="s">
        <v>43</v>
      </c>
      <c r="Q182" s="8">
        <v>0.94421999999999995</v>
      </c>
      <c r="R182" s="9" t="s">
        <v>32</v>
      </c>
      <c r="S182" s="78">
        <v>1</v>
      </c>
      <c r="T182" s="23">
        <f t="shared" ref="T182:T183" si="8">Q182*S182</f>
        <v>0.94421999999999995</v>
      </c>
      <c r="U182" s="22" t="s">
        <v>44</v>
      </c>
      <c r="V182" s="11" t="s">
        <v>45</v>
      </c>
    </row>
    <row r="183" spans="1:22" ht="48" customHeight="1" x14ac:dyDescent="0.25">
      <c r="A183" s="4">
        <f t="shared" si="6"/>
        <v>154</v>
      </c>
      <c r="B183" s="43">
        <v>43890</v>
      </c>
      <c r="C183" s="44">
        <v>0</v>
      </c>
      <c r="D183" s="44">
        <v>0</v>
      </c>
      <c r="E183" s="44">
        <v>0</v>
      </c>
      <c r="F183" s="44">
        <v>0</v>
      </c>
      <c r="G183" s="44">
        <v>0</v>
      </c>
      <c r="H183" s="44">
        <v>0</v>
      </c>
      <c r="I183" s="44">
        <v>0</v>
      </c>
      <c r="J183" s="44">
        <v>0</v>
      </c>
      <c r="K183" s="44">
        <v>0</v>
      </c>
      <c r="L183" s="44">
        <v>0</v>
      </c>
      <c r="M183" s="44">
        <v>0</v>
      </c>
      <c r="N183" s="45" t="s">
        <v>56</v>
      </c>
      <c r="O183" s="32">
        <v>0</v>
      </c>
      <c r="P183" s="17" t="s">
        <v>46</v>
      </c>
      <c r="Q183" s="8">
        <v>8.5409199999999998</v>
      </c>
      <c r="R183" s="9" t="s">
        <v>32</v>
      </c>
      <c r="S183" s="78">
        <v>1</v>
      </c>
      <c r="T183" s="23">
        <f t="shared" si="8"/>
        <v>8.5409199999999998</v>
      </c>
      <c r="U183" s="22" t="s">
        <v>44</v>
      </c>
      <c r="V183" s="11" t="s">
        <v>47</v>
      </c>
    </row>
    <row r="184" spans="1:22" ht="48" customHeight="1" x14ac:dyDescent="0.25">
      <c r="A184" s="4">
        <f t="shared" si="6"/>
        <v>155</v>
      </c>
      <c r="B184" s="43">
        <v>43890</v>
      </c>
      <c r="C184" s="44">
        <v>0</v>
      </c>
      <c r="D184" s="44">
        <v>0</v>
      </c>
      <c r="E184" s="44">
        <v>0</v>
      </c>
      <c r="F184" s="44">
        <v>0</v>
      </c>
      <c r="G184" s="44">
        <v>0</v>
      </c>
      <c r="H184" s="44">
        <v>0</v>
      </c>
      <c r="I184" s="44">
        <v>0</v>
      </c>
      <c r="J184" s="44">
        <v>0</v>
      </c>
      <c r="K184" s="44">
        <v>0</v>
      </c>
      <c r="L184" s="44">
        <v>0</v>
      </c>
      <c r="M184" s="44">
        <v>0</v>
      </c>
      <c r="N184" s="45" t="s">
        <v>56</v>
      </c>
      <c r="O184" s="32">
        <v>0</v>
      </c>
      <c r="P184" s="17" t="s">
        <v>49</v>
      </c>
      <c r="Q184" s="8">
        <v>4.8780400000000004</v>
      </c>
      <c r="R184" s="9" t="s">
        <v>32</v>
      </c>
      <c r="S184" s="78">
        <v>1</v>
      </c>
      <c r="T184" s="23">
        <f>Q184*S184</f>
        <v>4.8780400000000004</v>
      </c>
      <c r="U184" s="22" t="s">
        <v>44</v>
      </c>
      <c r="V184" s="11" t="s">
        <v>48</v>
      </c>
    </row>
    <row r="185" spans="1:22" ht="39" customHeight="1" x14ac:dyDescent="0.25">
      <c r="A185" s="4">
        <f t="shared" si="6"/>
        <v>156</v>
      </c>
      <c r="B185" s="43">
        <v>43890</v>
      </c>
      <c r="C185" s="44">
        <v>0</v>
      </c>
      <c r="D185" s="44">
        <v>0</v>
      </c>
      <c r="E185" s="44">
        <v>0</v>
      </c>
      <c r="F185" s="44">
        <v>0</v>
      </c>
      <c r="G185" s="44">
        <v>0</v>
      </c>
      <c r="H185" s="44">
        <v>0</v>
      </c>
      <c r="I185" s="44">
        <v>0</v>
      </c>
      <c r="J185" s="44">
        <v>0</v>
      </c>
      <c r="K185" s="44">
        <v>0</v>
      </c>
      <c r="L185" s="44">
        <v>0</v>
      </c>
      <c r="M185" s="44">
        <v>0</v>
      </c>
      <c r="N185" s="45" t="s">
        <v>56</v>
      </c>
      <c r="O185" s="32">
        <v>0</v>
      </c>
      <c r="P185" s="17" t="s">
        <v>81</v>
      </c>
      <c r="Q185" s="23">
        <v>3.5859999999999999</v>
      </c>
      <c r="R185" s="9" t="s">
        <v>32</v>
      </c>
      <c r="S185" s="72">
        <v>1</v>
      </c>
      <c r="T185" s="23">
        <f t="shared" ref="T185:T192" si="9">Q185*S185</f>
        <v>3.5859999999999999</v>
      </c>
      <c r="U185" s="22" t="s">
        <v>78</v>
      </c>
      <c r="V185" s="11" t="s">
        <v>313</v>
      </c>
    </row>
    <row r="186" spans="1:22" s="58" customFormat="1" ht="36.75" customHeight="1" x14ac:dyDescent="0.25">
      <c r="A186" s="4">
        <f t="shared" si="6"/>
        <v>157</v>
      </c>
      <c r="B186" s="43">
        <v>43890</v>
      </c>
      <c r="C186" s="51">
        <v>0</v>
      </c>
      <c r="D186" s="51">
        <v>0</v>
      </c>
      <c r="E186" s="51">
        <v>0</v>
      </c>
      <c r="F186" s="51">
        <v>0</v>
      </c>
      <c r="G186" s="51">
        <v>0</v>
      </c>
      <c r="H186" s="51">
        <v>0</v>
      </c>
      <c r="I186" s="51">
        <v>0</v>
      </c>
      <c r="J186" s="51">
        <v>0</v>
      </c>
      <c r="K186" s="51">
        <v>0</v>
      </c>
      <c r="L186" s="51">
        <v>0</v>
      </c>
      <c r="M186" s="51">
        <v>0</v>
      </c>
      <c r="N186" s="52" t="s">
        <v>56</v>
      </c>
      <c r="O186" s="53">
        <v>0</v>
      </c>
      <c r="P186" s="54" t="s">
        <v>92</v>
      </c>
      <c r="Q186" s="55">
        <v>3.6671800000000001</v>
      </c>
      <c r="R186" s="56" t="s">
        <v>32</v>
      </c>
      <c r="S186" s="72">
        <v>1</v>
      </c>
      <c r="T186" s="76">
        <f t="shared" si="9"/>
        <v>3.6671800000000001</v>
      </c>
      <c r="U186" s="77" t="s">
        <v>93</v>
      </c>
      <c r="V186" s="54" t="s">
        <v>94</v>
      </c>
    </row>
    <row r="187" spans="1:22" s="58" customFormat="1" ht="36.75" customHeight="1" x14ac:dyDescent="0.25">
      <c r="A187" s="4">
        <f t="shared" si="6"/>
        <v>158</v>
      </c>
      <c r="B187" s="43">
        <v>43885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4">
        <v>0</v>
      </c>
      <c r="J187" s="44">
        <v>0</v>
      </c>
      <c r="K187" s="44">
        <v>0</v>
      </c>
      <c r="L187" s="44">
        <v>0</v>
      </c>
      <c r="M187" s="44">
        <v>0</v>
      </c>
      <c r="N187" s="45" t="s">
        <v>56</v>
      </c>
      <c r="O187" s="32">
        <v>0</v>
      </c>
      <c r="P187" s="5" t="s">
        <v>49</v>
      </c>
      <c r="Q187" s="23">
        <v>0.7</v>
      </c>
      <c r="R187" s="9" t="s">
        <v>32</v>
      </c>
      <c r="S187" s="78">
        <v>2</v>
      </c>
      <c r="T187" s="8">
        <v>1.4</v>
      </c>
      <c r="U187" s="11" t="s">
        <v>334</v>
      </c>
      <c r="V187" s="11" t="s">
        <v>335</v>
      </c>
    </row>
    <row r="188" spans="1:22" s="58" customFormat="1" ht="36.75" customHeight="1" x14ac:dyDescent="0.25">
      <c r="A188" s="4">
        <f t="shared" si="6"/>
        <v>159</v>
      </c>
      <c r="B188" s="43">
        <v>43890</v>
      </c>
      <c r="C188" s="51">
        <v>0</v>
      </c>
      <c r="D188" s="51">
        <v>0</v>
      </c>
      <c r="E188" s="51">
        <v>0</v>
      </c>
      <c r="F188" s="51">
        <v>0</v>
      </c>
      <c r="G188" s="51">
        <v>0</v>
      </c>
      <c r="H188" s="51">
        <v>0</v>
      </c>
      <c r="I188" s="51">
        <v>0</v>
      </c>
      <c r="J188" s="51">
        <v>0</v>
      </c>
      <c r="K188" s="51">
        <v>0</v>
      </c>
      <c r="L188" s="51">
        <v>0</v>
      </c>
      <c r="M188" s="51">
        <v>0</v>
      </c>
      <c r="N188" s="52" t="s">
        <v>56</v>
      </c>
      <c r="O188" s="53">
        <v>0</v>
      </c>
      <c r="P188" s="71" t="s">
        <v>314</v>
      </c>
      <c r="Q188" s="55">
        <v>3.91</v>
      </c>
      <c r="R188" s="56" t="s">
        <v>32</v>
      </c>
      <c r="S188" s="72">
        <v>1</v>
      </c>
      <c r="T188" s="76">
        <f t="shared" si="9"/>
        <v>3.91</v>
      </c>
      <c r="U188" s="57" t="s">
        <v>315</v>
      </c>
      <c r="V188" s="54" t="s">
        <v>316</v>
      </c>
    </row>
    <row r="189" spans="1:22" s="58" customFormat="1" ht="29.25" customHeight="1" x14ac:dyDescent="0.25">
      <c r="A189" s="4">
        <f t="shared" si="6"/>
        <v>160</v>
      </c>
      <c r="B189" s="43">
        <v>43890</v>
      </c>
      <c r="C189" s="51">
        <v>0</v>
      </c>
      <c r="D189" s="51">
        <v>0</v>
      </c>
      <c r="E189" s="51">
        <v>0</v>
      </c>
      <c r="F189" s="51">
        <v>0</v>
      </c>
      <c r="G189" s="51">
        <v>0</v>
      </c>
      <c r="H189" s="51">
        <v>0</v>
      </c>
      <c r="I189" s="51">
        <v>0</v>
      </c>
      <c r="J189" s="51">
        <v>0</v>
      </c>
      <c r="K189" s="51">
        <v>0</v>
      </c>
      <c r="L189" s="51">
        <v>0</v>
      </c>
      <c r="M189" s="51">
        <v>0</v>
      </c>
      <c r="N189" s="52" t="s">
        <v>56</v>
      </c>
      <c r="O189" s="53">
        <v>0</v>
      </c>
      <c r="P189" s="71" t="s">
        <v>314</v>
      </c>
      <c r="Q189" s="55">
        <v>0.79400000000000004</v>
      </c>
      <c r="R189" s="56" t="s">
        <v>32</v>
      </c>
      <c r="S189" s="72">
        <v>1</v>
      </c>
      <c r="T189" s="76">
        <f t="shared" ref="T189" si="10">Q189*S189</f>
        <v>0.79400000000000004</v>
      </c>
      <c r="U189" s="57" t="s">
        <v>315</v>
      </c>
      <c r="V189" s="54" t="s">
        <v>316</v>
      </c>
    </row>
    <row r="190" spans="1:22" s="58" customFormat="1" ht="35.25" customHeight="1" x14ac:dyDescent="0.25">
      <c r="A190" s="4">
        <f t="shared" si="6"/>
        <v>161</v>
      </c>
      <c r="B190" s="43">
        <v>43890</v>
      </c>
      <c r="C190" s="51">
        <v>0</v>
      </c>
      <c r="D190" s="51">
        <v>0</v>
      </c>
      <c r="E190" s="51">
        <v>0</v>
      </c>
      <c r="F190" s="51">
        <v>0</v>
      </c>
      <c r="G190" s="51">
        <v>0</v>
      </c>
      <c r="H190" s="51">
        <v>0</v>
      </c>
      <c r="I190" s="51">
        <v>0</v>
      </c>
      <c r="J190" s="51">
        <v>0</v>
      </c>
      <c r="K190" s="51">
        <v>0</v>
      </c>
      <c r="L190" s="51">
        <v>0</v>
      </c>
      <c r="M190" s="51">
        <v>0</v>
      </c>
      <c r="N190" s="52" t="s">
        <v>56</v>
      </c>
      <c r="O190" s="53">
        <v>0</v>
      </c>
      <c r="P190" s="71" t="s">
        <v>314</v>
      </c>
      <c r="Q190" s="55">
        <v>0.86550000000000005</v>
      </c>
      <c r="R190" s="56" t="s">
        <v>32</v>
      </c>
      <c r="S190" s="72">
        <v>2</v>
      </c>
      <c r="T190" s="76">
        <f t="shared" ref="T190" si="11">Q190*S190</f>
        <v>1.7310000000000001</v>
      </c>
      <c r="U190" s="57" t="s">
        <v>315</v>
      </c>
      <c r="V190" s="54" t="s">
        <v>316</v>
      </c>
    </row>
    <row r="191" spans="1:22" s="58" customFormat="1" ht="79.5" customHeight="1" x14ac:dyDescent="0.25">
      <c r="A191" s="4">
        <f t="shared" si="6"/>
        <v>162</v>
      </c>
      <c r="B191" s="49">
        <v>43889</v>
      </c>
      <c r="C191" s="51">
        <v>0</v>
      </c>
      <c r="D191" s="51">
        <v>0</v>
      </c>
      <c r="E191" s="51">
        <v>0</v>
      </c>
      <c r="F191" s="51">
        <v>0</v>
      </c>
      <c r="G191" s="51">
        <v>0</v>
      </c>
      <c r="H191" s="51">
        <v>0</v>
      </c>
      <c r="I191" s="51">
        <v>0</v>
      </c>
      <c r="J191" s="51">
        <v>0</v>
      </c>
      <c r="K191" s="51">
        <v>0</v>
      </c>
      <c r="L191" s="51">
        <v>0</v>
      </c>
      <c r="M191" s="51">
        <v>0</v>
      </c>
      <c r="N191" s="52" t="s">
        <v>56</v>
      </c>
      <c r="O191" s="53">
        <v>0</v>
      </c>
      <c r="P191" s="71" t="s">
        <v>317</v>
      </c>
      <c r="Q191" s="55">
        <v>29.451550000000001</v>
      </c>
      <c r="R191" s="56" t="s">
        <v>32</v>
      </c>
      <c r="S191" s="72">
        <v>1</v>
      </c>
      <c r="T191" s="55">
        <f t="shared" si="9"/>
        <v>29.451550000000001</v>
      </c>
      <c r="U191" s="71" t="s">
        <v>318</v>
      </c>
      <c r="V191" s="54" t="s">
        <v>319</v>
      </c>
    </row>
    <row r="192" spans="1:22" s="58" customFormat="1" ht="50.25" customHeight="1" x14ac:dyDescent="0.25">
      <c r="A192" s="4">
        <f t="shared" si="6"/>
        <v>163</v>
      </c>
      <c r="B192" s="49">
        <v>43873</v>
      </c>
      <c r="C192" s="51">
        <v>0</v>
      </c>
      <c r="D192" s="51">
        <v>0</v>
      </c>
      <c r="E192" s="51">
        <v>0</v>
      </c>
      <c r="F192" s="51">
        <v>0</v>
      </c>
      <c r="G192" s="51">
        <v>0</v>
      </c>
      <c r="H192" s="51">
        <v>0</v>
      </c>
      <c r="I192" s="51">
        <v>0</v>
      </c>
      <c r="J192" s="51">
        <v>0</v>
      </c>
      <c r="K192" s="51">
        <v>0</v>
      </c>
      <c r="L192" s="51">
        <v>0</v>
      </c>
      <c r="M192" s="51">
        <v>0</v>
      </c>
      <c r="N192" s="52" t="s">
        <v>56</v>
      </c>
      <c r="O192" s="53">
        <v>0</v>
      </c>
      <c r="P192" s="71" t="s">
        <v>322</v>
      </c>
      <c r="Q192" s="55">
        <v>1.5</v>
      </c>
      <c r="R192" s="56" t="s">
        <v>323</v>
      </c>
      <c r="S192" s="72">
        <v>1.5</v>
      </c>
      <c r="T192" s="55">
        <f t="shared" si="9"/>
        <v>2.25</v>
      </c>
      <c r="U192" s="57" t="s">
        <v>320</v>
      </c>
      <c r="V192" s="54" t="s">
        <v>321</v>
      </c>
    </row>
    <row r="193" spans="1:22" s="58" customFormat="1" ht="50.25" customHeight="1" x14ac:dyDescent="0.25">
      <c r="A193" s="4">
        <f t="shared" si="6"/>
        <v>164</v>
      </c>
      <c r="B193" s="49">
        <v>43871</v>
      </c>
      <c r="C193" s="51">
        <v>0</v>
      </c>
      <c r="D193" s="51">
        <v>0</v>
      </c>
      <c r="E193" s="51">
        <v>0</v>
      </c>
      <c r="F193" s="51">
        <v>0</v>
      </c>
      <c r="G193" s="51">
        <v>0</v>
      </c>
      <c r="H193" s="51">
        <v>0</v>
      </c>
      <c r="I193" s="51">
        <v>0</v>
      </c>
      <c r="J193" s="51">
        <v>0</v>
      </c>
      <c r="K193" s="51">
        <v>0</v>
      </c>
      <c r="L193" s="51">
        <v>0</v>
      </c>
      <c r="M193" s="51">
        <v>0</v>
      </c>
      <c r="N193" s="52" t="s">
        <v>56</v>
      </c>
      <c r="O193" s="53">
        <v>0</v>
      </c>
      <c r="P193" s="71" t="s">
        <v>324</v>
      </c>
      <c r="Q193" s="55">
        <v>1.5</v>
      </c>
      <c r="R193" s="56" t="s">
        <v>323</v>
      </c>
      <c r="S193" s="72">
        <v>8.5</v>
      </c>
      <c r="T193" s="55">
        <f t="shared" ref="T193" si="12">Q193*S193</f>
        <v>12.75</v>
      </c>
      <c r="U193" s="57" t="s">
        <v>320</v>
      </c>
      <c r="V193" s="54" t="s">
        <v>325</v>
      </c>
    </row>
    <row r="194" spans="1:22" s="58" customFormat="1" ht="48.75" customHeight="1" x14ac:dyDescent="0.25">
      <c r="A194" s="4">
        <f t="shared" si="6"/>
        <v>165</v>
      </c>
      <c r="B194" s="49">
        <v>43872</v>
      </c>
      <c r="C194" s="51">
        <v>0</v>
      </c>
      <c r="D194" s="51">
        <v>0</v>
      </c>
      <c r="E194" s="51">
        <v>0</v>
      </c>
      <c r="F194" s="51">
        <v>0</v>
      </c>
      <c r="G194" s="51">
        <v>0</v>
      </c>
      <c r="H194" s="51">
        <v>0</v>
      </c>
      <c r="I194" s="51">
        <v>0</v>
      </c>
      <c r="J194" s="51">
        <v>0</v>
      </c>
      <c r="K194" s="51">
        <v>0</v>
      </c>
      <c r="L194" s="51">
        <v>0</v>
      </c>
      <c r="M194" s="51">
        <v>0</v>
      </c>
      <c r="N194" s="52" t="s">
        <v>56</v>
      </c>
      <c r="O194" s="53">
        <v>0</v>
      </c>
      <c r="P194" s="71" t="s">
        <v>324</v>
      </c>
      <c r="Q194" s="55">
        <v>1.5</v>
      </c>
      <c r="R194" s="56" t="s">
        <v>323</v>
      </c>
      <c r="S194" s="72">
        <v>9</v>
      </c>
      <c r="T194" s="55">
        <f t="shared" ref="T194" si="13">Q194*S194</f>
        <v>13.5</v>
      </c>
      <c r="U194" s="57" t="s">
        <v>320</v>
      </c>
      <c r="V194" s="54" t="s">
        <v>326</v>
      </c>
    </row>
    <row r="195" spans="1:22" s="58" customFormat="1" ht="48" customHeight="1" x14ac:dyDescent="0.25">
      <c r="A195" s="4">
        <f t="shared" si="6"/>
        <v>166</v>
      </c>
      <c r="B195" s="49">
        <v>43868</v>
      </c>
      <c r="C195" s="51">
        <v>0</v>
      </c>
      <c r="D195" s="51">
        <v>0</v>
      </c>
      <c r="E195" s="51">
        <v>0</v>
      </c>
      <c r="F195" s="51">
        <v>0</v>
      </c>
      <c r="G195" s="51">
        <v>0</v>
      </c>
      <c r="H195" s="51">
        <v>0</v>
      </c>
      <c r="I195" s="51">
        <v>0</v>
      </c>
      <c r="J195" s="51">
        <v>0</v>
      </c>
      <c r="K195" s="51">
        <v>0</v>
      </c>
      <c r="L195" s="51">
        <v>0</v>
      </c>
      <c r="M195" s="51">
        <v>0</v>
      </c>
      <c r="N195" s="52" t="s">
        <v>56</v>
      </c>
      <c r="O195" s="53">
        <v>0</v>
      </c>
      <c r="P195" s="71" t="s">
        <v>327</v>
      </c>
      <c r="Q195" s="55">
        <v>1.5</v>
      </c>
      <c r="R195" s="56" t="s">
        <v>323</v>
      </c>
      <c r="S195" s="72">
        <v>8</v>
      </c>
      <c r="T195" s="55">
        <f t="shared" ref="T195" si="14">Q195*S195</f>
        <v>12</v>
      </c>
      <c r="U195" s="57" t="s">
        <v>320</v>
      </c>
      <c r="V195" s="54" t="s">
        <v>328</v>
      </c>
    </row>
    <row r="196" spans="1:22" s="58" customFormat="1" ht="52.5" customHeight="1" x14ac:dyDescent="0.25">
      <c r="A196" s="4">
        <f t="shared" si="6"/>
        <v>167</v>
      </c>
      <c r="B196" s="49">
        <v>43865</v>
      </c>
      <c r="C196" s="51">
        <v>0</v>
      </c>
      <c r="D196" s="51">
        <v>0</v>
      </c>
      <c r="E196" s="51">
        <v>0</v>
      </c>
      <c r="F196" s="51">
        <v>0</v>
      </c>
      <c r="G196" s="51">
        <v>0</v>
      </c>
      <c r="H196" s="51">
        <v>0</v>
      </c>
      <c r="I196" s="51">
        <v>0</v>
      </c>
      <c r="J196" s="51">
        <v>0</v>
      </c>
      <c r="K196" s="51">
        <v>0</v>
      </c>
      <c r="L196" s="51">
        <v>0</v>
      </c>
      <c r="M196" s="51">
        <v>0</v>
      </c>
      <c r="N196" s="52" t="s">
        <v>56</v>
      </c>
      <c r="O196" s="53">
        <v>0</v>
      </c>
      <c r="P196" s="71" t="s">
        <v>329</v>
      </c>
      <c r="Q196" s="55">
        <v>1.5</v>
      </c>
      <c r="R196" s="56" t="s">
        <v>323</v>
      </c>
      <c r="S196" s="72">
        <v>8</v>
      </c>
      <c r="T196" s="55">
        <f t="shared" ref="T196" si="15">Q196*S196</f>
        <v>12</v>
      </c>
      <c r="U196" s="57" t="s">
        <v>320</v>
      </c>
      <c r="V196" s="54" t="s">
        <v>330</v>
      </c>
    </row>
    <row r="197" spans="1:22" s="58" customFormat="1" ht="49.5" customHeight="1" x14ac:dyDescent="0.25">
      <c r="A197" s="4">
        <f t="shared" si="6"/>
        <v>168</v>
      </c>
      <c r="B197" s="49">
        <v>43864</v>
      </c>
      <c r="C197" s="51">
        <v>0</v>
      </c>
      <c r="D197" s="51">
        <v>0</v>
      </c>
      <c r="E197" s="51">
        <v>0</v>
      </c>
      <c r="F197" s="51">
        <v>0</v>
      </c>
      <c r="G197" s="51">
        <v>0</v>
      </c>
      <c r="H197" s="51">
        <v>0</v>
      </c>
      <c r="I197" s="51">
        <v>0</v>
      </c>
      <c r="J197" s="51">
        <v>0</v>
      </c>
      <c r="K197" s="51">
        <v>0</v>
      </c>
      <c r="L197" s="51">
        <v>0</v>
      </c>
      <c r="M197" s="51">
        <v>0</v>
      </c>
      <c r="N197" s="52" t="s">
        <v>56</v>
      </c>
      <c r="O197" s="53">
        <v>0</v>
      </c>
      <c r="P197" s="71" t="s">
        <v>329</v>
      </c>
      <c r="Q197" s="55">
        <v>1.5</v>
      </c>
      <c r="R197" s="56" t="s">
        <v>323</v>
      </c>
      <c r="S197" s="72">
        <v>7</v>
      </c>
      <c r="T197" s="55">
        <f t="shared" ref="T197" si="16">Q197*S197</f>
        <v>10.5</v>
      </c>
      <c r="U197" s="57" t="s">
        <v>320</v>
      </c>
      <c r="V197" s="54" t="s">
        <v>331</v>
      </c>
    </row>
    <row r="198" spans="1:22" s="58" customFormat="1" ht="61.5" customHeight="1" x14ac:dyDescent="0.25">
      <c r="A198" s="4">
        <f t="shared" si="6"/>
        <v>169</v>
      </c>
      <c r="B198" s="49">
        <v>43875</v>
      </c>
      <c r="C198" s="51">
        <v>0</v>
      </c>
      <c r="D198" s="51">
        <v>0</v>
      </c>
      <c r="E198" s="51">
        <v>0</v>
      </c>
      <c r="F198" s="51">
        <v>0</v>
      </c>
      <c r="G198" s="51">
        <v>0</v>
      </c>
      <c r="H198" s="51">
        <v>0</v>
      </c>
      <c r="I198" s="51">
        <v>0</v>
      </c>
      <c r="J198" s="51">
        <v>0</v>
      </c>
      <c r="K198" s="51">
        <v>0</v>
      </c>
      <c r="L198" s="51">
        <v>0</v>
      </c>
      <c r="M198" s="51">
        <v>0</v>
      </c>
      <c r="N198" s="52" t="s">
        <v>56</v>
      </c>
      <c r="O198" s="53">
        <v>0</v>
      </c>
      <c r="P198" s="71" t="s">
        <v>329</v>
      </c>
      <c r="Q198" s="55">
        <v>1.5</v>
      </c>
      <c r="R198" s="56" t="s">
        <v>323</v>
      </c>
      <c r="S198" s="72">
        <v>2</v>
      </c>
      <c r="T198" s="55">
        <f t="shared" ref="T198" si="17">Q198*S198</f>
        <v>3</v>
      </c>
      <c r="U198" s="57" t="s">
        <v>320</v>
      </c>
      <c r="V198" s="54" t="s">
        <v>332</v>
      </c>
    </row>
    <row r="199" spans="1:22" s="58" customFormat="1" ht="49.5" customHeight="1" x14ac:dyDescent="0.25">
      <c r="A199" s="4">
        <f t="shared" si="6"/>
        <v>170</v>
      </c>
      <c r="B199" s="49">
        <v>43868</v>
      </c>
      <c r="C199" s="51">
        <v>0</v>
      </c>
      <c r="D199" s="51">
        <v>0</v>
      </c>
      <c r="E199" s="51">
        <v>0</v>
      </c>
      <c r="F199" s="51">
        <v>0</v>
      </c>
      <c r="G199" s="51">
        <v>0</v>
      </c>
      <c r="H199" s="51">
        <v>0</v>
      </c>
      <c r="I199" s="51">
        <v>0</v>
      </c>
      <c r="J199" s="51">
        <v>0</v>
      </c>
      <c r="K199" s="51">
        <v>0</v>
      </c>
      <c r="L199" s="51">
        <v>0</v>
      </c>
      <c r="M199" s="51">
        <v>0</v>
      </c>
      <c r="N199" s="52" t="s">
        <v>56</v>
      </c>
      <c r="O199" s="53">
        <v>0</v>
      </c>
      <c r="P199" s="71" t="s">
        <v>327</v>
      </c>
      <c r="Q199" s="55">
        <v>1.5</v>
      </c>
      <c r="R199" s="56" t="s">
        <v>323</v>
      </c>
      <c r="S199" s="72">
        <v>5</v>
      </c>
      <c r="T199" s="55">
        <f t="shared" ref="T199" si="18">Q199*S199</f>
        <v>7.5</v>
      </c>
      <c r="U199" s="57" t="s">
        <v>320</v>
      </c>
      <c r="V199" s="54" t="s">
        <v>333</v>
      </c>
    </row>
    <row r="200" spans="1:22" x14ac:dyDescent="0.25">
      <c r="A200" s="4"/>
      <c r="B200" s="46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8"/>
      <c r="O200" s="48"/>
      <c r="P200" s="33" t="s">
        <v>41</v>
      </c>
      <c r="Q200" s="18"/>
      <c r="R200" s="21"/>
      <c r="S200" s="21"/>
      <c r="T200" s="18"/>
      <c r="U200" s="21"/>
      <c r="V200" s="21"/>
    </row>
    <row r="201" spans="1:22" ht="21.75" customHeight="1" x14ac:dyDescent="0.25">
      <c r="A201" s="4">
        <v>171</v>
      </c>
      <c r="B201" s="43">
        <v>43890</v>
      </c>
      <c r="C201" s="44">
        <v>0</v>
      </c>
      <c r="D201" s="44">
        <v>0</v>
      </c>
      <c r="E201" s="44">
        <v>0</v>
      </c>
      <c r="F201" s="44">
        <v>0</v>
      </c>
      <c r="G201" s="44">
        <v>0</v>
      </c>
      <c r="H201" s="44">
        <v>0</v>
      </c>
      <c r="I201" s="44">
        <v>0</v>
      </c>
      <c r="J201" s="44">
        <v>0</v>
      </c>
      <c r="K201" s="44">
        <v>0</v>
      </c>
      <c r="L201" s="44">
        <v>0</v>
      </c>
      <c r="M201" s="44">
        <v>0</v>
      </c>
      <c r="N201" s="45" t="s">
        <v>56</v>
      </c>
      <c r="O201" s="32">
        <v>0</v>
      </c>
      <c r="P201" s="17" t="s">
        <v>52</v>
      </c>
      <c r="Q201" s="8">
        <v>4.4889999999999999E-2</v>
      </c>
      <c r="R201" s="9" t="s">
        <v>34</v>
      </c>
      <c r="S201" s="120">
        <v>420</v>
      </c>
      <c r="T201" s="16">
        <f>Q201*S201</f>
        <v>18.8538</v>
      </c>
      <c r="U201" s="11" t="s">
        <v>53</v>
      </c>
      <c r="V201" s="22" t="s">
        <v>363</v>
      </c>
    </row>
    <row r="202" spans="1:22" ht="21.75" customHeight="1" x14ac:dyDescent="0.25">
      <c r="A202" s="4">
        <f>A201+1</f>
        <v>172</v>
      </c>
      <c r="B202" s="43">
        <v>43890</v>
      </c>
      <c r="C202" s="44">
        <v>0</v>
      </c>
      <c r="D202" s="44">
        <v>0</v>
      </c>
      <c r="E202" s="44">
        <v>0</v>
      </c>
      <c r="F202" s="44">
        <v>0</v>
      </c>
      <c r="G202" s="44">
        <v>0</v>
      </c>
      <c r="H202" s="44">
        <v>0</v>
      </c>
      <c r="I202" s="44">
        <v>0</v>
      </c>
      <c r="J202" s="44">
        <v>0</v>
      </c>
      <c r="K202" s="44">
        <v>0</v>
      </c>
      <c r="L202" s="44">
        <v>0</v>
      </c>
      <c r="M202" s="44">
        <v>0</v>
      </c>
      <c r="N202" s="45" t="s">
        <v>56</v>
      </c>
      <c r="O202" s="32">
        <v>0</v>
      </c>
      <c r="P202" s="17" t="s">
        <v>54</v>
      </c>
      <c r="Q202" s="16">
        <v>2.1000000000000001E-2</v>
      </c>
      <c r="R202" s="9" t="s">
        <v>34</v>
      </c>
      <c r="S202" s="120">
        <v>3308</v>
      </c>
      <c r="T202" s="16">
        <f>Q202*S202</f>
        <v>69.468000000000004</v>
      </c>
      <c r="U202" s="11" t="s">
        <v>80</v>
      </c>
      <c r="V202" s="22" t="s">
        <v>361</v>
      </c>
    </row>
    <row r="203" spans="1:22" ht="26.25" customHeight="1" x14ac:dyDescent="0.25">
      <c r="A203" s="4">
        <f t="shared" ref="A203:A209" si="19">A202+1</f>
        <v>173</v>
      </c>
      <c r="B203" s="43">
        <v>43890</v>
      </c>
      <c r="C203" s="44">
        <v>0</v>
      </c>
      <c r="D203" s="44">
        <v>0</v>
      </c>
      <c r="E203" s="44">
        <v>0</v>
      </c>
      <c r="F203" s="44">
        <v>0</v>
      </c>
      <c r="G203" s="44">
        <v>0</v>
      </c>
      <c r="H203" s="44">
        <v>0</v>
      </c>
      <c r="I203" s="44">
        <v>0</v>
      </c>
      <c r="J203" s="44">
        <v>0</v>
      </c>
      <c r="K203" s="44">
        <v>0</v>
      </c>
      <c r="L203" s="44">
        <v>0</v>
      </c>
      <c r="M203" s="44">
        <v>0</v>
      </c>
      <c r="N203" s="45" t="s">
        <v>56</v>
      </c>
      <c r="O203" s="32">
        <v>0</v>
      </c>
      <c r="P203" s="17" t="s">
        <v>54</v>
      </c>
      <c r="Q203" s="16">
        <v>2.1000000000000001E-2</v>
      </c>
      <c r="R203" s="9" t="s">
        <v>34</v>
      </c>
      <c r="S203" s="120">
        <v>793.33</v>
      </c>
      <c r="T203" s="16">
        <f>Q203*S203</f>
        <v>16.659930000000003</v>
      </c>
      <c r="U203" s="11" t="s">
        <v>80</v>
      </c>
      <c r="V203" s="22" t="s">
        <v>362</v>
      </c>
    </row>
    <row r="204" spans="1:22" ht="23.25" customHeight="1" x14ac:dyDescent="0.25">
      <c r="A204" s="4">
        <f t="shared" si="19"/>
        <v>174</v>
      </c>
      <c r="B204" s="43">
        <v>43890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4">
        <v>0</v>
      </c>
      <c r="J204" s="44">
        <v>0</v>
      </c>
      <c r="K204" s="44">
        <v>0</v>
      </c>
      <c r="L204" s="44">
        <v>0</v>
      </c>
      <c r="M204" s="44">
        <v>0</v>
      </c>
      <c r="N204" s="45" t="s">
        <v>56</v>
      </c>
      <c r="O204" s="32">
        <v>0</v>
      </c>
      <c r="P204" s="17" t="s">
        <v>52</v>
      </c>
      <c r="Q204" s="8">
        <v>4.7300000000000002E-2</v>
      </c>
      <c r="R204" s="9" t="s">
        <v>34</v>
      </c>
      <c r="S204" s="120">
        <v>746.37</v>
      </c>
      <c r="T204" s="16">
        <f>Q204*S204</f>
        <v>35.303301000000005</v>
      </c>
      <c r="U204" s="11" t="s">
        <v>55</v>
      </c>
      <c r="V204" s="22" t="s">
        <v>364</v>
      </c>
    </row>
    <row r="205" spans="1:22" x14ac:dyDescent="0.25">
      <c r="A205" s="4">
        <f t="shared" si="19"/>
        <v>175</v>
      </c>
      <c r="B205" s="49">
        <v>43864</v>
      </c>
      <c r="C205" s="44">
        <v>0</v>
      </c>
      <c r="D205" s="44">
        <v>0</v>
      </c>
      <c r="E205" s="44">
        <v>0</v>
      </c>
      <c r="F205" s="44">
        <v>0</v>
      </c>
      <c r="G205" s="44">
        <v>0</v>
      </c>
      <c r="H205" s="44">
        <v>0</v>
      </c>
      <c r="I205" s="44">
        <v>0</v>
      </c>
      <c r="J205" s="44">
        <v>0</v>
      </c>
      <c r="K205" s="44">
        <v>0</v>
      </c>
      <c r="L205" s="44">
        <v>0</v>
      </c>
      <c r="M205" s="44">
        <v>0</v>
      </c>
      <c r="N205" s="45" t="s">
        <v>56</v>
      </c>
      <c r="O205" s="32">
        <v>0</v>
      </c>
      <c r="P205" s="17" t="s">
        <v>82</v>
      </c>
      <c r="Q205" s="23">
        <v>4.5990000000000003E-2</v>
      </c>
      <c r="R205" s="9" t="s">
        <v>34</v>
      </c>
      <c r="S205" s="50">
        <v>54.36</v>
      </c>
      <c r="T205" s="8">
        <v>2.5</v>
      </c>
      <c r="U205" s="11" t="s">
        <v>90</v>
      </c>
      <c r="V205" s="22" t="s">
        <v>337</v>
      </c>
    </row>
    <row r="206" spans="1:22" x14ac:dyDescent="0.25">
      <c r="A206" s="4">
        <f t="shared" si="19"/>
        <v>176</v>
      </c>
      <c r="B206" s="49">
        <v>43887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4">
        <v>0</v>
      </c>
      <c r="J206" s="44">
        <v>0</v>
      </c>
      <c r="K206" s="44">
        <v>0</v>
      </c>
      <c r="L206" s="44">
        <v>0</v>
      </c>
      <c r="M206" s="44">
        <v>0</v>
      </c>
      <c r="N206" s="45" t="s">
        <v>56</v>
      </c>
      <c r="O206" s="32">
        <v>0</v>
      </c>
      <c r="P206" s="17" t="s">
        <v>82</v>
      </c>
      <c r="Q206" s="23">
        <v>4.5990000000000003E-2</v>
      </c>
      <c r="R206" s="9" t="s">
        <v>34</v>
      </c>
      <c r="S206" s="50">
        <v>43.54</v>
      </c>
      <c r="T206" s="8">
        <v>2</v>
      </c>
      <c r="U206" s="11" t="s">
        <v>90</v>
      </c>
      <c r="V206" s="22" t="s">
        <v>340</v>
      </c>
    </row>
    <row r="207" spans="1:22" x14ac:dyDescent="0.25">
      <c r="A207" s="4">
        <f t="shared" si="19"/>
        <v>177</v>
      </c>
      <c r="B207" s="49">
        <v>43881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4">
        <v>0</v>
      </c>
      <c r="J207" s="44">
        <v>0</v>
      </c>
      <c r="K207" s="44">
        <v>0</v>
      </c>
      <c r="L207" s="44">
        <v>0</v>
      </c>
      <c r="M207" s="44">
        <v>0</v>
      </c>
      <c r="N207" s="45" t="s">
        <v>56</v>
      </c>
      <c r="O207" s="32">
        <v>0</v>
      </c>
      <c r="P207" s="17" t="s">
        <v>82</v>
      </c>
      <c r="Q207" s="23">
        <v>4.5990000000000003E-2</v>
      </c>
      <c r="R207" s="9" t="s">
        <v>34</v>
      </c>
      <c r="S207" s="50">
        <v>43.49</v>
      </c>
      <c r="T207" s="8">
        <v>2</v>
      </c>
      <c r="U207" s="11" t="s">
        <v>90</v>
      </c>
      <c r="V207" s="22" t="s">
        <v>336</v>
      </c>
    </row>
    <row r="208" spans="1:22" x14ac:dyDescent="0.25">
      <c r="A208" s="4">
        <f t="shared" si="19"/>
        <v>178</v>
      </c>
      <c r="B208" s="49">
        <v>43881</v>
      </c>
      <c r="C208" s="44">
        <v>0</v>
      </c>
      <c r="D208" s="44">
        <v>0</v>
      </c>
      <c r="E208" s="44">
        <v>0</v>
      </c>
      <c r="F208" s="44">
        <v>0</v>
      </c>
      <c r="G208" s="44">
        <v>0</v>
      </c>
      <c r="H208" s="44">
        <v>0</v>
      </c>
      <c r="I208" s="44">
        <v>0</v>
      </c>
      <c r="J208" s="44">
        <v>0</v>
      </c>
      <c r="K208" s="44">
        <v>0</v>
      </c>
      <c r="L208" s="44">
        <v>0</v>
      </c>
      <c r="M208" s="44">
        <v>0</v>
      </c>
      <c r="N208" s="45" t="s">
        <v>56</v>
      </c>
      <c r="O208" s="32">
        <v>0</v>
      </c>
      <c r="P208" s="17" t="s">
        <v>82</v>
      </c>
      <c r="Q208" s="23">
        <f>T208/S208</f>
        <v>4.693954187007135E-2</v>
      </c>
      <c r="R208" s="9" t="s">
        <v>34</v>
      </c>
      <c r="S208" s="50">
        <v>53.26</v>
      </c>
      <c r="T208" s="8">
        <v>2.5</v>
      </c>
      <c r="U208" s="11" t="s">
        <v>90</v>
      </c>
      <c r="V208" s="22" t="s">
        <v>365</v>
      </c>
    </row>
    <row r="209" spans="1:22" x14ac:dyDescent="0.25">
      <c r="A209" s="4">
        <f t="shared" si="19"/>
        <v>179</v>
      </c>
      <c r="B209" s="49">
        <v>43871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4">
        <v>0</v>
      </c>
      <c r="J209" s="44">
        <v>0</v>
      </c>
      <c r="K209" s="44">
        <v>0</v>
      </c>
      <c r="L209" s="44">
        <v>0</v>
      </c>
      <c r="M209" s="44">
        <v>0</v>
      </c>
      <c r="N209" s="45" t="s">
        <v>56</v>
      </c>
      <c r="O209" s="32">
        <v>0</v>
      </c>
      <c r="P209" s="17" t="s">
        <v>82</v>
      </c>
      <c r="Q209" s="23">
        <v>4.4949999999999997E-2</v>
      </c>
      <c r="R209" s="9" t="s">
        <v>34</v>
      </c>
      <c r="S209" s="50">
        <v>44.49</v>
      </c>
      <c r="T209" s="8">
        <v>2</v>
      </c>
      <c r="U209" s="11" t="s">
        <v>338</v>
      </c>
      <c r="V209" s="22" t="s">
        <v>339</v>
      </c>
    </row>
    <row r="210" spans="1:22" x14ac:dyDescent="0.25">
      <c r="Q210" s="3"/>
      <c r="T210" s="3"/>
    </row>
    <row r="211" spans="1:22" x14ac:dyDescent="0.25">
      <c r="Q211" s="3"/>
      <c r="T211" s="3"/>
    </row>
    <row r="212" spans="1:22" x14ac:dyDescent="0.25">
      <c r="Q212" s="3"/>
      <c r="T212" s="3"/>
    </row>
    <row r="213" spans="1:22" x14ac:dyDescent="0.25">
      <c r="Q213" s="3"/>
      <c r="T213" s="3"/>
    </row>
    <row r="214" spans="1:22" x14ac:dyDescent="0.25">
      <c r="Q214" s="3"/>
      <c r="T214" s="3"/>
    </row>
    <row r="215" spans="1:22" x14ac:dyDescent="0.25">
      <c r="Q215" s="3"/>
      <c r="T215" s="3"/>
    </row>
    <row r="216" spans="1:22" x14ac:dyDescent="0.25">
      <c r="Q216" s="3"/>
      <c r="T216" s="3"/>
    </row>
    <row r="217" spans="1:22" x14ac:dyDescent="0.25">
      <c r="Q217" s="3"/>
      <c r="T217" s="3"/>
    </row>
    <row r="218" spans="1:22" x14ac:dyDescent="0.25">
      <c r="Q218" s="3"/>
      <c r="T218" s="3"/>
    </row>
    <row r="219" spans="1:22" x14ac:dyDescent="0.25">
      <c r="Q219" s="3"/>
      <c r="T219" s="3"/>
    </row>
    <row r="220" spans="1:22" x14ac:dyDescent="0.25">
      <c r="Q220" s="3"/>
      <c r="T220" s="3"/>
    </row>
  </sheetData>
  <mergeCells count="35">
    <mergeCell ref="T1:V1"/>
    <mergeCell ref="A2:V2"/>
    <mergeCell ref="D9:D10"/>
    <mergeCell ref="G9:G10"/>
    <mergeCell ref="I9:I10"/>
    <mergeCell ref="J9:J10"/>
    <mergeCell ref="K9:K10"/>
    <mergeCell ref="L9:L10"/>
    <mergeCell ref="Q4:Q10"/>
    <mergeCell ref="S4:S10"/>
    <mergeCell ref="C9:C10"/>
    <mergeCell ref="E9:E10"/>
    <mergeCell ref="F9:F10"/>
    <mergeCell ref="H9:H10"/>
    <mergeCell ref="A4:A10"/>
    <mergeCell ref="C4:O4"/>
    <mergeCell ref="B4:B10"/>
    <mergeCell ref="F7:H8"/>
    <mergeCell ref="I7:J7"/>
    <mergeCell ref="I8:J8"/>
    <mergeCell ref="K7:L7"/>
    <mergeCell ref="K8:L8"/>
    <mergeCell ref="P4:P10"/>
    <mergeCell ref="R4:R10"/>
    <mergeCell ref="V4:V10"/>
    <mergeCell ref="C5:M5"/>
    <mergeCell ref="N5:O5"/>
    <mergeCell ref="N6:O6"/>
    <mergeCell ref="C6:L6"/>
    <mergeCell ref="C7:E8"/>
    <mergeCell ref="O7:O10"/>
    <mergeCell ref="M6:M10"/>
    <mergeCell ref="N7:N10"/>
    <mergeCell ref="T4:T10"/>
    <mergeCell ref="U4:U10"/>
  </mergeCells>
  <phoneticPr fontId="8" type="noConversion"/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2019-05-30T14:02:07Z</cp:lastPrinted>
  <dcterms:created xsi:type="dcterms:W3CDTF">2019-02-08T05:40:15Z</dcterms:created>
  <dcterms:modified xsi:type="dcterms:W3CDTF">2020-04-28T10:48:18Z</dcterms:modified>
</cp:coreProperties>
</file>