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knm001\Documents\цены\раскрытие информации\Приказ № 38-19 от 18.01.2019г\Закупки_2020 год\"/>
    </mc:Choice>
  </mc:AlternateContent>
  <xr:revisionPtr revIDLastSave="0" documentId="13_ncr:1_{46FB6408-71C0-4C3B-9E87-22EDA02686C2}" xr6:coauthVersionLast="45" xr6:coauthVersionMax="45" xr10:uidLastSave="{00000000-0000-0000-0000-000000000000}"/>
  <bookViews>
    <workbookView xWindow="-120" yWindow="-120" windowWidth="21840" windowHeight="131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152" i="1" l="1"/>
  <c r="A153" i="1"/>
  <c r="A154" i="1"/>
  <c r="A155" i="1" s="1"/>
  <c r="A156" i="1" s="1"/>
  <c r="A157" i="1" s="1"/>
  <c r="A158" i="1" s="1"/>
  <c r="A159" i="1" s="1"/>
  <c r="A151" i="1"/>
  <c r="A121" i="1" l="1"/>
  <c r="A122" i="1"/>
  <c r="A123" i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7" i="1"/>
  <c r="A18" i="1"/>
  <c r="A19" i="1"/>
  <c r="A20" i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T151" i="1"/>
  <c r="T150" i="1"/>
  <c r="S154" i="1"/>
  <c r="T131" i="1" l="1"/>
  <c r="T132" i="1"/>
  <c r="T130" i="1"/>
  <c r="Q129" i="1"/>
  <c r="T121" i="1"/>
  <c r="S119" i="1"/>
  <c r="T119" i="1" s="1"/>
  <c r="S16" i="1"/>
  <c r="T16" i="1" s="1"/>
  <c r="S12" i="1"/>
  <c r="T12" i="1" s="1"/>
  <c r="T15" i="1" l="1"/>
  <c r="T14" i="1"/>
  <c r="T155" i="1" l="1"/>
  <c r="T156" i="1"/>
  <c r="T154" i="1"/>
  <c r="A120" i="1" l="1"/>
  <c r="T153" i="1" l="1"/>
  <c r="T148" i="1" l="1"/>
  <c r="T147" i="1"/>
  <c r="T146" i="1"/>
  <c r="T145" i="1"/>
  <c r="T144" i="1"/>
  <c r="T143" i="1"/>
  <c r="T142" i="1"/>
  <c r="T141" i="1"/>
  <c r="T140" i="1"/>
  <c r="T139" i="1"/>
  <c r="T138" i="1"/>
  <c r="T137" i="1"/>
  <c r="T136" i="1"/>
  <c r="T135" i="1"/>
  <c r="T110" i="1" l="1"/>
  <c r="T109" i="1"/>
  <c r="T108" i="1"/>
  <c r="T107" i="1"/>
  <c r="T106" i="1"/>
  <c r="T105" i="1"/>
  <c r="T104" i="1"/>
  <c r="T103" i="1"/>
  <c r="T102" i="1"/>
  <c r="T101" i="1"/>
  <c r="T100" i="1"/>
  <c r="T99" i="1"/>
  <c r="T98" i="1"/>
  <c r="T97" i="1"/>
  <c r="T96" i="1"/>
  <c r="T95" i="1"/>
  <c r="T94" i="1"/>
  <c r="T93" i="1"/>
  <c r="T92" i="1"/>
  <c r="T91" i="1"/>
  <c r="T90" i="1"/>
  <c r="T89" i="1"/>
  <c r="T88" i="1"/>
  <c r="T87" i="1"/>
  <c r="T86" i="1"/>
  <c r="T85" i="1"/>
  <c r="T84" i="1"/>
  <c r="T83" i="1" l="1"/>
  <c r="T81" i="1"/>
  <c r="T82" i="1"/>
  <c r="T75" i="1"/>
  <c r="T76" i="1"/>
  <c r="T77" i="1"/>
  <c r="T78" i="1"/>
  <c r="T79" i="1"/>
  <c r="T80" i="1"/>
  <c r="T71" i="1"/>
  <c r="T72" i="1"/>
  <c r="T73" i="1"/>
  <c r="T74" i="1"/>
  <c r="T61" i="1"/>
  <c r="T62" i="1"/>
  <c r="T63" i="1"/>
  <c r="T64" i="1"/>
  <c r="T65" i="1"/>
  <c r="T66" i="1"/>
  <c r="T67" i="1"/>
  <c r="T68" i="1"/>
  <c r="T69" i="1"/>
  <c r="T70" i="1"/>
  <c r="T60" i="1"/>
  <c r="T59" i="1"/>
  <c r="T58" i="1"/>
  <c r="T57" i="1"/>
  <c r="T56" i="1"/>
  <c r="T55" i="1"/>
  <c r="T54" i="1"/>
  <c r="T53" i="1"/>
  <c r="T52" i="1"/>
  <c r="T51" i="1"/>
  <c r="T50" i="1"/>
  <c r="T49" i="1"/>
  <c r="T48" i="1"/>
  <c r="T47" i="1"/>
  <c r="T46" i="1"/>
  <c r="T34" i="1"/>
  <c r="T35" i="1"/>
  <c r="T36" i="1"/>
  <c r="T37" i="1"/>
  <c r="T38" i="1"/>
  <c r="T39" i="1"/>
  <c r="T40" i="1"/>
  <c r="T41" i="1"/>
  <c r="T42" i="1"/>
  <c r="T43" i="1"/>
  <c r="T44" i="1"/>
  <c r="T45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17" i="1"/>
  <c r="T152" i="1" l="1"/>
  <c r="T134" i="1" l="1"/>
  <c r="T129" i="1"/>
  <c r="T120" i="1" l="1"/>
  <c r="T122" i="1" l="1"/>
  <c r="T128" i="1" l="1"/>
  <c r="T127" i="1"/>
  <c r="T126" i="1"/>
  <c r="T125" i="1"/>
  <c r="T124" i="1"/>
  <c r="A15" i="1" l="1"/>
  <c r="A16" i="1" s="1"/>
  <c r="T123" i="1" l="1"/>
</calcChain>
</file>

<file path=xl/sharedStrings.xml><?xml version="1.0" encoding="utf-8"?>
<sst xmlns="http://schemas.openxmlformats.org/spreadsheetml/2006/main" count="772" uniqueCount="292">
  <si>
    <t>№</t>
  </si>
  <si>
    <t>Способ осуществления закупки</t>
  </si>
  <si>
    <t>Предмет закупки</t>
  </si>
  <si>
    <t>Единица измерения</t>
  </si>
  <si>
    <t>Реквизиты документа</t>
  </si>
  <si>
    <t>Конкурентные закупки</t>
  </si>
  <si>
    <t>закупка</t>
  </si>
  <si>
    <t>Торги</t>
  </si>
  <si>
    <t>конкурс</t>
  </si>
  <si>
    <t>аукцион</t>
  </si>
  <si>
    <t>запрос</t>
  </si>
  <si>
    <t>котировок</t>
  </si>
  <si>
    <t>предложений</t>
  </si>
  <si>
    <t>иное</t>
  </si>
  <si>
    <t>открытый конкурс</t>
  </si>
  <si>
    <t>закрытый конкурс</t>
  </si>
  <si>
    <t>открытый аукцион</t>
  </si>
  <si>
    <t>закрытый аукцион</t>
  </si>
  <si>
    <t>Дата закупки</t>
  </si>
  <si>
    <t>конкурс в электронной форме</t>
  </si>
  <si>
    <t>аукцион в электронной форме</t>
  </si>
  <si>
    <t>запрос котировок в электронной форме</t>
  </si>
  <si>
    <t>закрытый запрос котировок</t>
  </si>
  <si>
    <t>запрос предложений в электронной форме</t>
  </si>
  <si>
    <t>закрытый запрос предложений</t>
  </si>
  <si>
    <t>Иной способ, установленный положением о закупке</t>
  </si>
  <si>
    <t>единственный поставщик (исполнитель, подрядчик)</t>
  </si>
  <si>
    <t>Цена за единицу товара, работ, услуг (тыс. руб.)</t>
  </si>
  <si>
    <t>Количество (объем товаров, работ, услуг)</t>
  </si>
  <si>
    <t>Сумма закупки (товаров, работ, услуг) (тыс. руб.)</t>
  </si>
  <si>
    <t>Поставщик (подрядная организация)</t>
  </si>
  <si>
    <t>вода</t>
  </si>
  <si>
    <t>шт</t>
  </si>
  <si>
    <t>Услуги производственного назначения</t>
  </si>
  <si>
    <t>л</t>
  </si>
  <si>
    <t>Техническое обслуживание и текущий ремонт</t>
  </si>
  <si>
    <t>Электроэнергия</t>
  </si>
  <si>
    <t>Приобретение оборудования</t>
  </si>
  <si>
    <t>Лизинг</t>
  </si>
  <si>
    <t>Диагностика и экспертиза промышленной безопасности</t>
  </si>
  <si>
    <t>НИОКР</t>
  </si>
  <si>
    <t>Приобретение ГСМ</t>
  </si>
  <si>
    <t>Вспомогательные материалы</t>
  </si>
  <si>
    <t>услуги средст связи за пределами края</t>
  </si>
  <si>
    <t>ПАО "Ростелеком"</t>
  </si>
  <si>
    <t>№154/Б2 от 01.12.2011г.</t>
  </si>
  <si>
    <t>услуги междугородней связи</t>
  </si>
  <si>
    <t>№154 от 01.01.2007г.</t>
  </si>
  <si>
    <t>№10594/11 от 01.04.2011г.</t>
  </si>
  <si>
    <t>услуги доступа к сети Интернет</t>
  </si>
  <si>
    <t>ОАО "Водоканал Апшеронского района"</t>
  </si>
  <si>
    <t>№68 от 25.12.2017г.</t>
  </si>
  <si>
    <t>куб.м</t>
  </si>
  <si>
    <t>бензин</t>
  </si>
  <si>
    <t>ООО "Югинвестнефтегаз"</t>
  </si>
  <si>
    <t>газ сжиженный</t>
  </si>
  <si>
    <t>ООО "Кубаньстройинвест"</t>
  </si>
  <si>
    <t>единственный поставщик</t>
  </si>
  <si>
    <t>Неконкурентная</t>
  </si>
  <si>
    <t>Приложение № 10 к приказу ФАС Рооссии от 18.01.2019г. № 38/19</t>
  </si>
  <si>
    <t>тыс. кВт</t>
  </si>
  <si>
    <t>ОАО "НЭСК"</t>
  </si>
  <si>
    <t>№120 от 01.01.2018г.</t>
  </si>
  <si>
    <t>предрейсовый медосмотр водителей</t>
  </si>
  <si>
    <t>ООО "Ларимед"</t>
  </si>
  <si>
    <t>прием сточных вод</t>
  </si>
  <si>
    <t>услуги по транспортировке газа в транзитном потоке</t>
  </si>
  <si>
    <t>АО "Газпром газораспределение Краснодар"</t>
  </si>
  <si>
    <t>№ 01/10 от 01.12.2009г.</t>
  </si>
  <si>
    <t>субаренда газопровода</t>
  </si>
  <si>
    <t>№ 1884 от 01.01.2008г.</t>
  </si>
  <si>
    <t>ПАО "Сбербанк"</t>
  </si>
  <si>
    <t>№30303848 от 22.05.2013г.</t>
  </si>
  <si>
    <t>тыс. куб. м</t>
  </si>
  <si>
    <t>газ природный на собственные нужды</t>
  </si>
  <si>
    <t>ООО "Газпром межрегионгаз Краснодар"</t>
  </si>
  <si>
    <t>услуги банка</t>
  </si>
  <si>
    <t>Страхование</t>
  </si>
  <si>
    <t>ФГУП "Почта России"</t>
  </si>
  <si>
    <t>Капитальный ремонт</t>
  </si>
  <si>
    <t>ООО "С-Газ"</t>
  </si>
  <si>
    <t>почтовые услуги</t>
  </si>
  <si>
    <t>дизтопливо</t>
  </si>
  <si>
    <t>аренда газопровода</t>
  </si>
  <si>
    <t>Администрация Хадыженского городского поселения</t>
  </si>
  <si>
    <t>№ 01-0507/2019 от 05.07.2019г.</t>
  </si>
  <si>
    <t>№ 02-0507/2019 от 05.07.2019г.</t>
  </si>
  <si>
    <t>№ 03-0507/2019 от 05.07.2019г.</t>
  </si>
  <si>
    <t>№ 04-0507/2019 от 05.07.2019г.</t>
  </si>
  <si>
    <t>№ 05-0507/2019 от 05.07.2019г.</t>
  </si>
  <si>
    <t>ПАО "НК "Роснефть"- Кубаньнефтепродукт"</t>
  </si>
  <si>
    <t>ООО "Лукойл-Югнефтепродукт"</t>
  </si>
  <si>
    <t>0</t>
  </si>
  <si>
    <r>
      <t xml:space="preserve">Информация о способах приобретения, стоимости и объемах товаров, необходимых для оказания услуг по
транспортировке газа по трубопроводам ОАО "Апшеронскрайгаз" за </t>
    </r>
    <r>
      <rPr>
        <b/>
        <sz val="11"/>
        <color theme="1"/>
        <rFont val="Calibri"/>
        <family val="2"/>
        <charset val="204"/>
        <scheme val="minor"/>
      </rPr>
      <t>январь</t>
    </r>
    <r>
      <rPr>
        <sz val="11"/>
        <color theme="1"/>
        <rFont val="Calibri"/>
        <family val="2"/>
        <charset val="204"/>
        <scheme val="minor"/>
      </rPr>
      <t xml:space="preserve"> 2020 года
</t>
    </r>
  </si>
  <si>
    <t>ИП Коваленко А.В.</t>
  </si>
  <si>
    <t xml:space="preserve">товарный чек № 76 от 09.01.2020г. </t>
  </si>
  <si>
    <t>промвал УАЗ</t>
  </si>
  <si>
    <t>фара в сборе</t>
  </si>
  <si>
    <t xml:space="preserve">товарный чек № 79 от 13.01.2020г. </t>
  </si>
  <si>
    <t xml:space="preserve">поворотный кулак </t>
  </si>
  <si>
    <t xml:space="preserve">товарный чек № 97 от 14.01.2020г. </t>
  </si>
  <si>
    <t>кронштейн натяжного ролика</t>
  </si>
  <si>
    <t>ИП Депельян С.Н.</t>
  </si>
  <si>
    <t>товарный чек б/н от 09.01.2020г.</t>
  </si>
  <si>
    <t>тормозной цилиндр</t>
  </si>
  <si>
    <t>товарный чек № 101 от 16.01.2020г.</t>
  </si>
  <si>
    <t>перчатки латексные</t>
  </si>
  <si>
    <t>подушка синтетич. 70*70</t>
  </si>
  <si>
    <t>ИП Зинченко Н.Г.</t>
  </si>
  <si>
    <t>товарный чек № 1 от 15.01.2020г.</t>
  </si>
  <si>
    <t>шкровень УАЗ</t>
  </si>
  <si>
    <t>бачок омывательный</t>
  </si>
  <si>
    <t>к-т</t>
  </si>
  <si>
    <t>товарный чек б/н от 24.01.2020г.</t>
  </si>
  <si>
    <t>замок</t>
  </si>
  <si>
    <t>замок навесной</t>
  </si>
  <si>
    <t>ИП Овчаренко Н.Б.</t>
  </si>
  <si>
    <t>товарный чек б/н от 10.01.2020г.</t>
  </si>
  <si>
    <t>трос 5</t>
  </si>
  <si>
    <t>папка-регистратор</t>
  </si>
  <si>
    <t>ИП Копылова Т.Г.</t>
  </si>
  <si>
    <t>товарный чек № 10 от 10.01.2020г.</t>
  </si>
  <si>
    <t>отсев</t>
  </si>
  <si>
    <t>м3</t>
  </si>
  <si>
    <t>ИП Васильченко Е.Н.</t>
  </si>
  <si>
    <t>товарный чек № 1 от 10.01.2020г.</t>
  </si>
  <si>
    <t>лампа св/д 3 в</t>
  </si>
  <si>
    <t>лампа св/д 5 в</t>
  </si>
  <si>
    <t>ИП Гладков А.В.</t>
  </si>
  <si>
    <t>песок строительный</t>
  </si>
  <si>
    <t>товарный чек № 3 от 16.01.2020г.</t>
  </si>
  <si>
    <t>электрочайник "REXФ"</t>
  </si>
  <si>
    <t>товарный чек № 1 от 17.01.2020г.</t>
  </si>
  <si>
    <t>веник</t>
  </si>
  <si>
    <t>товарный чек б/н от 16.01.2020г.</t>
  </si>
  <si>
    <t>товарный чек б/н от 17.01.2020г.</t>
  </si>
  <si>
    <t>книга телефон.</t>
  </si>
  <si>
    <t>конверты</t>
  </si>
  <si>
    <t>кассовый чек № 34 от 09.01.2020г.</t>
  </si>
  <si>
    <t>кассовый чек № 38 от 14.01.2020г.</t>
  </si>
  <si>
    <t>кассовый чек № 31 от 23.01.2020г.</t>
  </si>
  <si>
    <t>кассовый чек № 30 от 23.01.2020г.</t>
  </si>
  <si>
    <t>кассовый чек № 00011 от 21.01.2020г.</t>
  </si>
  <si>
    <t>кассовый чек № 00010 от 21.01.2020г.</t>
  </si>
  <si>
    <t>кассовый чек № 00024 от 31.01.2020г.</t>
  </si>
  <si>
    <t>устройство для откачки масла</t>
  </si>
  <si>
    <t>товарный чек б/н от 31.01.2020г.</t>
  </si>
  <si>
    <t>замок врезной</t>
  </si>
  <si>
    <t>кассовый чек № 63 от 31.01.2020г.</t>
  </si>
  <si>
    <t>цилиндр замочный</t>
  </si>
  <si>
    <t>ролик заряда</t>
  </si>
  <si>
    <t>ООО "Элти"</t>
  </si>
  <si>
    <t>кассовый чек № 31 от 10.01.2020г.</t>
  </si>
  <si>
    <t>тонер HP-1010</t>
  </si>
  <si>
    <t>тонер HP-1005</t>
  </si>
  <si>
    <t>ИП Карасько А.В.</t>
  </si>
  <si>
    <t>кассовый чек № 2 от 10.01.2020г.</t>
  </si>
  <si>
    <t>насос топливный</t>
  </si>
  <si>
    <t>ИП Николаенко М.И.</t>
  </si>
  <si>
    <t>товарный чек б/н от 15.01.2020г.</t>
  </si>
  <si>
    <t>герметик 999</t>
  </si>
  <si>
    <t>товарный чек б/н от 14.01.2020г.</t>
  </si>
  <si>
    <t>жидкость тормозная</t>
  </si>
  <si>
    <t>ВД-40</t>
  </si>
  <si>
    <t>тосол</t>
  </si>
  <si>
    <t>кг</t>
  </si>
  <si>
    <t>устройство для слива масла</t>
  </si>
  <si>
    <t>товарный чек б/н от 21.01.2020г.</t>
  </si>
  <si>
    <t>коронка 65</t>
  </si>
  <si>
    <t>адаптер для коронок</t>
  </si>
  <si>
    <t>товарный чек б/н от 22.01.2020г.</t>
  </si>
  <si>
    <t>счетчик BK-G6T</t>
  </si>
  <si>
    <t>товарный чек б/н от 23.01.2020г.</t>
  </si>
  <si>
    <t>товарный чек б/н от 28.01.2020г.</t>
  </si>
  <si>
    <t>бензопила Patriot</t>
  </si>
  <si>
    <t>цепь</t>
  </si>
  <si>
    <t>перчатки защитные</t>
  </si>
  <si>
    <t>картридж NV print</t>
  </si>
  <si>
    <t>ООО "ДНС Ритейл"</t>
  </si>
  <si>
    <t>сетевой фильтр</t>
  </si>
  <si>
    <t>белизна</t>
  </si>
  <si>
    <t>моющее средство</t>
  </si>
  <si>
    <t>перчатки резиновые</t>
  </si>
  <si>
    <t>пакет для мусора 30л.</t>
  </si>
  <si>
    <t>уп</t>
  </si>
  <si>
    <t>ИП Стычинская Н.Н.</t>
  </si>
  <si>
    <t>товарный чек № 27 от 13.01.2020г.</t>
  </si>
  <si>
    <t>кассовый чек № 50 от 29.01.2020г.</t>
  </si>
  <si>
    <t xml:space="preserve">кассовый чек № 12 от 27.01.2020г. </t>
  </si>
  <si>
    <t xml:space="preserve">кассовый чек № 3 от 22.01.2020г. </t>
  </si>
  <si>
    <t>личинка</t>
  </si>
  <si>
    <t>товарный чек № 15 от 23.01.2020г.</t>
  </si>
  <si>
    <t>установка для откачки масла</t>
  </si>
  <si>
    <t>товарный чек № 2 от 21.01.2020г.</t>
  </si>
  <si>
    <t>подшипник ступицы УАЗ пердний</t>
  </si>
  <si>
    <t>товарный чек № 129 от 27.01.2020г.</t>
  </si>
  <si>
    <t>22.01.2020</t>
  </si>
  <si>
    <t xml:space="preserve">герметик   </t>
  </si>
  <si>
    <t>ручка двери</t>
  </si>
  <si>
    <t>клипса двери</t>
  </si>
  <si>
    <t>ИП Виниченко В.В.</t>
  </si>
  <si>
    <t>28.01.2020</t>
  </si>
  <si>
    <t>рем. комплект к ПЗК</t>
  </si>
  <si>
    <t>труба д 40</t>
  </si>
  <si>
    <t>задвижка шар. д 80</t>
  </si>
  <si>
    <t>сетка 50*50</t>
  </si>
  <si>
    <t xml:space="preserve">м </t>
  </si>
  <si>
    <t>м</t>
  </si>
  <si>
    <t>кассовый чек №  00139 от 13.01.2020г.</t>
  </si>
  <si>
    <t>кассовый чек №  00003 от 24.01.2020г.</t>
  </si>
  <si>
    <t>кассовый чек № 217 от 16.01.2020г.</t>
  </si>
  <si>
    <t>ИП Давьялов В.Д.</t>
  </si>
  <si>
    <t>Договор купли-продажи № 2 от 13.01.2020г.</t>
  </si>
  <si>
    <t xml:space="preserve">набор ключей 6 пр. "ЕРМАК" </t>
  </si>
  <si>
    <t>съёмник стопорных колец</t>
  </si>
  <si>
    <t>пассатижи</t>
  </si>
  <si>
    <t>аккумулятор 6СТ-62</t>
  </si>
  <si>
    <t>масло моторное</t>
  </si>
  <si>
    <t>колпак колеса</t>
  </si>
  <si>
    <t>хомут пластиковый</t>
  </si>
  <si>
    <t>сетка для багажника</t>
  </si>
  <si>
    <t>Договор купли-продажи № Е-00024203 от 21.01.2019г.</t>
  </si>
  <si>
    <t>29.01.2020</t>
  </si>
  <si>
    <t>мфу(принтер,копир,сканер) Brother DCP-L2500 DR</t>
  </si>
  <si>
    <t>30.01.2020</t>
  </si>
  <si>
    <t>журнал регистрации вход.</t>
  </si>
  <si>
    <t>журнал регистрации исход.</t>
  </si>
  <si>
    <t>ООО "М-Графика"</t>
  </si>
  <si>
    <t>Договор поставки № 5 от 09.01.2020г.</t>
  </si>
  <si>
    <t>метал. мебель мс-стеллаж с 4-мя полками</t>
  </si>
  <si>
    <t>ООО "Комус-Кубань"</t>
  </si>
  <si>
    <t>Договор купли-продажи б/н от 22.01.2020г.</t>
  </si>
  <si>
    <t>Договор купли-продажи № Е-00024208 от 21.01.2020г.</t>
  </si>
  <si>
    <t>Плата ASUS AM4 A320 PRIME A320M-K 2хDDR4 1хPCI-Ex16 HDMI/Dsub SATA3 М2 USB3 mATX</t>
  </si>
  <si>
    <t>Процессор AMD Ryzen 3 3200G 3,6/4GHz, 4C/4T, 4Mb L3, DDR4- 2933</t>
  </si>
  <si>
    <t xml:space="preserve">Память DIMM DDR4 8192MB PC24000 3000MHz Kingston HyperX Predator CL15 </t>
  </si>
  <si>
    <t>Жесткий диск SATA-3  1Tb WD Blue 7200rpm [WD10EZEX] Cache 64MB</t>
  </si>
  <si>
    <t>Привод SATA DVD±RW Asus (DRW-24D5MT/BLK/B/AS) Black DVD-16x/24x/8x</t>
  </si>
  <si>
    <t>Корпус Foxline FL-628 mini tower, USB 3.0, БП 450W</t>
  </si>
  <si>
    <t>ИБП SVEN Pro 400  (линейно-интерактивный, 400ВА, 3 роз CEE 7, USB)</t>
  </si>
  <si>
    <t>Сетевой фильтр FinePower Standard 550W [5 розеток/5 м/10A/(Белый)]</t>
  </si>
  <si>
    <t>Клавиатура проводная Sven KB-S300 White USB</t>
  </si>
  <si>
    <t>Мышь проводная Oklick 225M Optical 1200dpi Black USB</t>
  </si>
  <si>
    <t xml:space="preserve">Монитор Philips 19.5" 206V6QSB6/62(10) </t>
  </si>
  <si>
    <t>Радиотелефон ALCATEL M350 COMBO RU BLACK</t>
  </si>
  <si>
    <t>ПО Microsoft Office 2019 для дома и бизнеса</t>
  </si>
  <si>
    <t>ПО Microsoft Windows 10 домашняя русская версия</t>
  </si>
  <si>
    <t>детектор утечки горючих газов</t>
  </si>
  <si>
    <t>ООО "Все инструменты"</t>
  </si>
  <si>
    <t>Договор купли-продажи №20/2401-29  от 24.01.2020г.</t>
  </si>
  <si>
    <t>информационное обслуживание ИСС "Техэксперт:Охрана труда"</t>
  </si>
  <si>
    <t>ИП Макеев М.Н.</t>
  </si>
  <si>
    <t>№ 158/19 от 09.01.2020г.</t>
  </si>
  <si>
    <t>ООО "Кубаньэкопром"</t>
  </si>
  <si>
    <t>составление отчета по форме №2-ТП (отходы) за 2019г.</t>
  </si>
  <si>
    <t>№243 от 24.01.2020г.</t>
  </si>
  <si>
    <t>составление отчета об образовании, использовании, обезвреживании и размещении отходов для объекта III категории по степени негативного воздействия на окружающую среду за 2019г.</t>
  </si>
  <si>
    <t>№435 от 24.01.2020г.</t>
  </si>
  <si>
    <t>составление отчета о выбрасах вредных веществ в атмосферный воздух для объектов III категории по степени негативного воздействия на окружающую среду за 2019г.</t>
  </si>
  <si>
    <t>расчет платы за негативное воздействие на окружающую среду и оформление декларации о плате за НВОС за 2019 год</t>
  </si>
  <si>
    <t>№432 от 24.01.2020г.</t>
  </si>
  <si>
    <t>№281 от 24.01.2020г.</t>
  </si>
  <si>
    <t>поверка средств измерения</t>
  </si>
  <si>
    <t>ООО "Феррата"</t>
  </si>
  <si>
    <t>№1630-ПК от 17.12.2019г.</t>
  </si>
  <si>
    <t>услуги спецтехники (экскаватор)</t>
  </si>
  <si>
    <t>м/час</t>
  </si>
  <si>
    <t>ИП Беляшев А.Н.</t>
  </si>
  <si>
    <t>№06-20/04-5 от 14.01.2020г.</t>
  </si>
  <si>
    <t>ИП Дженас С.Л.</t>
  </si>
  <si>
    <t>№01-20 от 04.01.2020г.</t>
  </si>
  <si>
    <t>текущий ремонт автомобиля: замена подшипника и сальника ступицы</t>
  </si>
  <si>
    <t>проверка техсостояния автотранспортных средств</t>
  </si>
  <si>
    <t>ООО "Автоцентр"</t>
  </si>
  <si>
    <t>№б/н от 09.01.2020г.</t>
  </si>
  <si>
    <t>№173-20/04-5 от 27.12.2019г.</t>
  </si>
  <si>
    <t>куб. м</t>
  </si>
  <si>
    <t>№10-20/01 от 09.01.2020г.</t>
  </si>
  <si>
    <t>№12-20/01 от 09.01.2020г.</t>
  </si>
  <si>
    <t>ИП Карташов Е.И.</t>
  </si>
  <si>
    <t>№21-20/04-5 от 22.01.2020г.</t>
  </si>
  <si>
    <t>№1 от 09.01.2020г.</t>
  </si>
  <si>
    <t>бензин АИ-95</t>
  </si>
  <si>
    <t>бензин АИ-92</t>
  </si>
  <si>
    <t xml:space="preserve">кабель USВ </t>
  </si>
  <si>
    <t>газ природный на технужды и потери</t>
  </si>
  <si>
    <t>№25-3-00052/20 от 20.12.2019г.</t>
  </si>
  <si>
    <t>№25-3-00004/20 от 20.12.2019г.</t>
  </si>
  <si>
    <t>ООО "Мегафон Кавказ"</t>
  </si>
  <si>
    <t>товарный чек № б/н от 21.01.2020г.</t>
  </si>
  <si>
    <t>товарный чек № б/н от 31.01.2020г.</t>
  </si>
  <si>
    <t>№34 от 01.01.2020г.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</si>
</sst>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"/>
    <numFmt numFmtId="165" formatCode="#,##0.00000"/>
    <numFmt numFmtId="166" formatCode="#,##0.0000"/>
    <numFmt numFmtId="167" formatCode="#,##0.000000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8.5"/>
      <color theme="1"/>
      <name val="Arial"/>
      <family val="2"/>
      <charset val="204"/>
    </font>
    <font>
      <sz val="9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i/>
      <sz val="8"/>
      <color theme="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07">
    <xf numFmtId="0" fontId="0" fillId="0" borderId="0" xfId="0"/>
    <xf numFmtId="0" fontId="0" fillId="0" borderId="0" xfId="0" applyAlignment="1">
      <alignment vertical="top" wrapText="1"/>
    </xf>
    <xf numFmtId="2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0" fillId="0" borderId="13" xfId="0" applyBorder="1" applyAlignment="1">
      <alignment horizontal="center"/>
    </xf>
    <xf numFmtId="0" fontId="0" fillId="0" borderId="13" xfId="0" applyBorder="1" applyAlignment="1">
      <alignment vertical="top" wrapText="1"/>
    </xf>
    <xf numFmtId="164" fontId="0" fillId="0" borderId="13" xfId="0" applyNumberFormat="1" applyBorder="1" applyAlignment="1">
      <alignment vertical="top"/>
    </xf>
    <xf numFmtId="0" fontId="0" fillId="0" borderId="0" xfId="0" applyAlignment="1">
      <alignment horizontal="center"/>
    </xf>
    <xf numFmtId="165" fontId="0" fillId="0" borderId="13" xfId="0" applyNumberFormat="1" applyBorder="1" applyAlignment="1">
      <alignment vertical="top"/>
    </xf>
    <xf numFmtId="0" fontId="0" fillId="0" borderId="13" xfId="0" applyBorder="1" applyAlignment="1">
      <alignment horizontal="center" vertical="top"/>
    </xf>
    <xf numFmtId="1" fontId="0" fillId="0" borderId="13" xfId="0" applyNumberFormat="1" applyBorder="1" applyAlignment="1">
      <alignment vertical="top"/>
    </xf>
    <xf numFmtId="0" fontId="0" fillId="0" borderId="13" xfId="0" applyBorder="1" applyAlignment="1">
      <alignment vertical="top"/>
    </xf>
    <xf numFmtId="0" fontId="0" fillId="0" borderId="0" xfId="0" applyAlignment="1">
      <alignment vertical="top"/>
    </xf>
    <xf numFmtId="0" fontId="6" fillId="2" borderId="13" xfId="0" applyFont="1" applyFill="1" applyBorder="1" applyAlignment="1">
      <alignment horizontal="left" vertical="top" wrapText="1"/>
    </xf>
    <xf numFmtId="0" fontId="6" fillId="2" borderId="13" xfId="0" applyFont="1" applyFill="1" applyBorder="1" applyAlignment="1">
      <alignment vertical="top" wrapText="1"/>
    </xf>
    <xf numFmtId="0" fontId="0" fillId="0" borderId="13" xfId="0" applyBorder="1" applyAlignment="1">
      <alignment horizontal="center" vertical="top" wrapText="1"/>
    </xf>
    <xf numFmtId="166" fontId="0" fillId="0" borderId="13" xfId="0" applyNumberFormat="1" applyBorder="1" applyAlignment="1">
      <alignment vertical="top"/>
    </xf>
    <xf numFmtId="0" fontId="0" fillId="0" borderId="13" xfId="0" applyFill="1" applyBorder="1" applyAlignment="1">
      <alignment vertical="top" wrapText="1"/>
    </xf>
    <xf numFmtId="4" fontId="0" fillId="3" borderId="13" xfId="0" applyNumberFormat="1" applyFill="1" applyBorder="1" applyAlignment="1">
      <alignment vertical="top"/>
    </xf>
    <xf numFmtId="0" fontId="0" fillId="3" borderId="13" xfId="0" applyFill="1" applyBorder="1" applyAlignment="1">
      <alignment horizontal="center" vertical="top"/>
    </xf>
    <xf numFmtId="1" fontId="0" fillId="3" borderId="13" xfId="0" applyNumberFormat="1" applyFill="1" applyBorder="1" applyAlignment="1">
      <alignment vertical="top"/>
    </xf>
    <xf numFmtId="0" fontId="0" fillId="3" borderId="13" xfId="0" applyFill="1" applyBorder="1" applyAlignment="1">
      <alignment vertical="top"/>
    </xf>
    <xf numFmtId="0" fontId="0" fillId="0" borderId="13" xfId="0" applyFill="1" applyBorder="1" applyAlignment="1">
      <alignment vertical="top"/>
    </xf>
    <xf numFmtId="165" fontId="0" fillId="0" borderId="13" xfId="0" applyNumberFormat="1" applyFill="1" applyBorder="1" applyAlignment="1">
      <alignment vertical="top"/>
    </xf>
    <xf numFmtId="0" fontId="0" fillId="0" borderId="13" xfId="0" applyFill="1" applyBorder="1" applyAlignment="1">
      <alignment horizontal="center" vertical="top"/>
    </xf>
    <xf numFmtId="1" fontId="0" fillId="0" borderId="13" xfId="0" applyNumberFormat="1" applyFill="1" applyBorder="1" applyAlignment="1">
      <alignment vertical="top"/>
    </xf>
    <xf numFmtId="0" fontId="1" fillId="3" borderId="13" xfId="0" applyFont="1" applyFill="1" applyBorder="1" applyAlignment="1">
      <alignment horizontal="center" vertical="top" wrapText="1"/>
    </xf>
    <xf numFmtId="165" fontId="0" fillId="3" borderId="13" xfId="0" applyNumberFormat="1" applyFill="1" applyBorder="1" applyAlignment="1">
      <alignment vertical="top"/>
    </xf>
    <xf numFmtId="166" fontId="0" fillId="3" borderId="13" xfId="0" applyNumberFormat="1" applyFill="1" applyBorder="1" applyAlignment="1">
      <alignment vertical="top"/>
    </xf>
    <xf numFmtId="167" fontId="0" fillId="3" borderId="13" xfId="0" applyNumberFormat="1" applyFill="1" applyBorder="1" applyAlignment="1">
      <alignment vertical="top"/>
    </xf>
    <xf numFmtId="164" fontId="6" fillId="2" borderId="13" xfId="0" applyNumberFormat="1" applyFont="1" applyFill="1" applyBorder="1" applyAlignment="1">
      <alignment horizontal="right" vertical="top" wrapText="1"/>
    </xf>
    <xf numFmtId="0" fontId="1" fillId="0" borderId="13" xfId="0" applyFont="1" applyFill="1" applyBorder="1" applyAlignment="1">
      <alignment horizontal="center" vertical="top"/>
    </xf>
    <xf numFmtId="0" fontId="4" fillId="0" borderId="13" xfId="0" applyFont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top"/>
    </xf>
    <xf numFmtId="0" fontId="1" fillId="3" borderId="13" xfId="0" applyFont="1" applyFill="1" applyBorder="1" applyAlignment="1">
      <alignment vertical="top"/>
    </xf>
    <xf numFmtId="0" fontId="0" fillId="0" borderId="13" xfId="0" applyNumberFormat="1" applyBorder="1" applyAlignment="1">
      <alignment vertical="top"/>
    </xf>
    <xf numFmtId="164" fontId="0" fillId="4" borderId="13" xfId="0" applyNumberFormat="1" applyFill="1" applyBorder="1" applyAlignment="1">
      <alignment vertical="top"/>
    </xf>
    <xf numFmtId="0" fontId="0" fillId="4" borderId="13" xfId="0" applyFill="1" applyBorder="1" applyAlignment="1">
      <alignment horizontal="center" vertical="top"/>
    </xf>
    <xf numFmtId="0" fontId="6" fillId="4" borderId="13" xfId="0" applyFont="1" applyFill="1" applyBorder="1" applyAlignment="1">
      <alignment horizontal="right" vertical="top" wrapText="1"/>
    </xf>
    <xf numFmtId="0" fontId="0" fillId="4" borderId="13" xfId="0" applyFill="1" applyBorder="1" applyAlignment="1">
      <alignment vertical="top"/>
    </xf>
    <xf numFmtId="1" fontId="0" fillId="4" borderId="13" xfId="0" applyNumberFormat="1" applyFill="1" applyBorder="1" applyAlignment="1">
      <alignment vertical="top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14" fontId="5" fillId="0" borderId="13" xfId="0" applyNumberFormat="1" applyFont="1" applyBorder="1" applyAlignment="1">
      <alignment horizontal="right" vertical="center" wrapText="1"/>
    </xf>
    <xf numFmtId="0" fontId="3" fillId="2" borderId="13" xfId="0" applyFont="1" applyFill="1" applyBorder="1" applyAlignment="1">
      <alignment horizontal="left" vertical="center" wrapText="1"/>
    </xf>
    <xf numFmtId="0" fontId="4" fillId="0" borderId="13" xfId="0" applyFont="1" applyBorder="1" applyAlignment="1">
      <alignment vertical="center"/>
    </xf>
    <xf numFmtId="0" fontId="4" fillId="3" borderId="13" xfId="0" applyFont="1" applyFill="1" applyBorder="1" applyAlignment="1">
      <alignment vertical="center"/>
    </xf>
    <xf numFmtId="0" fontId="3" fillId="3" borderId="13" xfId="0" applyFont="1" applyFill="1" applyBorder="1" applyAlignment="1">
      <alignment horizontal="left" vertical="center" wrapText="1"/>
    </xf>
    <xf numFmtId="0" fontId="0" fillId="3" borderId="13" xfId="0" applyFill="1" applyBorder="1" applyAlignment="1">
      <alignment vertical="center"/>
    </xf>
    <xf numFmtId="14" fontId="4" fillId="0" borderId="13" xfId="0" applyNumberFormat="1" applyFont="1" applyBorder="1" applyAlignment="1">
      <alignment vertical="center"/>
    </xf>
    <xf numFmtId="49" fontId="4" fillId="0" borderId="13" xfId="0" applyNumberFormat="1" applyFont="1" applyBorder="1" applyAlignment="1">
      <alignment horizontal="right" vertical="center"/>
    </xf>
    <xf numFmtId="0" fontId="10" fillId="2" borderId="13" xfId="0" applyFont="1" applyFill="1" applyBorder="1" applyAlignment="1">
      <alignment horizontal="left" vertical="center" wrapText="1"/>
    </xf>
    <xf numFmtId="0" fontId="8" fillId="0" borderId="13" xfId="0" applyFont="1" applyBorder="1" applyAlignment="1">
      <alignment vertical="center"/>
    </xf>
    <xf numFmtId="0" fontId="8" fillId="0" borderId="13" xfId="0" applyFont="1" applyBorder="1" applyAlignment="1">
      <alignment horizontal="center" vertical="center"/>
    </xf>
    <xf numFmtId="0" fontId="9" fillId="0" borderId="13" xfId="0" applyFont="1" applyBorder="1" applyAlignment="1">
      <alignment vertical="top" wrapText="1"/>
    </xf>
    <xf numFmtId="165" fontId="9" fillId="0" borderId="13" xfId="0" applyNumberFormat="1" applyFont="1" applyFill="1" applyBorder="1" applyAlignment="1">
      <alignment vertical="top"/>
    </xf>
    <xf numFmtId="0" fontId="9" fillId="0" borderId="13" xfId="0" applyFont="1" applyBorder="1" applyAlignment="1">
      <alignment horizontal="center" vertical="top"/>
    </xf>
    <xf numFmtId="0" fontId="9" fillId="0" borderId="13" xfId="0" applyFont="1" applyFill="1" applyBorder="1" applyAlignment="1">
      <alignment vertical="top"/>
    </xf>
    <xf numFmtId="0" fontId="9" fillId="0" borderId="0" xfId="0" applyFont="1"/>
    <xf numFmtId="0" fontId="0" fillId="0" borderId="13" xfId="0" applyFill="1" applyBorder="1" applyAlignment="1">
      <alignment horizontal="center"/>
    </xf>
    <xf numFmtId="164" fontId="0" fillId="0" borderId="13" xfId="0" applyNumberFormat="1" applyFill="1" applyBorder="1" applyAlignment="1">
      <alignment vertical="top"/>
    </xf>
    <xf numFmtId="0" fontId="0" fillId="0" borderId="13" xfId="0" applyNumberFormat="1" applyFill="1" applyBorder="1" applyAlignment="1">
      <alignment vertical="top"/>
    </xf>
    <xf numFmtId="0" fontId="3" fillId="0" borderId="13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vertical="center"/>
    </xf>
    <xf numFmtId="49" fontId="4" fillId="0" borderId="13" xfId="0" applyNumberFormat="1" applyFont="1" applyBorder="1" applyAlignment="1">
      <alignment horizontal="center" vertical="center"/>
    </xf>
    <xf numFmtId="49" fontId="4" fillId="0" borderId="13" xfId="0" applyNumberFormat="1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1" fillId="2" borderId="14" xfId="0" applyFont="1" applyFill="1" applyBorder="1" applyAlignment="1">
      <alignment horizontal="center" vertical="top" wrapText="1"/>
    </xf>
    <xf numFmtId="0" fontId="11" fillId="0" borderId="14" xfId="0" applyFont="1" applyFill="1" applyBorder="1" applyAlignment="1">
      <alignment horizontal="center" vertical="top" wrapText="1"/>
    </xf>
    <xf numFmtId="0" fontId="13" fillId="0" borderId="0" xfId="0" applyFont="1" applyAlignment="1">
      <alignment horizontal="center" vertical="top"/>
    </xf>
    <xf numFmtId="0" fontId="9" fillId="0" borderId="13" xfId="0" applyFont="1" applyFill="1" applyBorder="1" applyAlignment="1">
      <alignment vertical="top" wrapText="1"/>
    </xf>
    <xf numFmtId="0" fontId="6" fillId="2" borderId="13" xfId="0" applyFont="1" applyFill="1" applyBorder="1" applyAlignment="1">
      <alignment horizontal="center" vertical="top" wrapText="1"/>
    </xf>
    <xf numFmtId="1" fontId="0" fillId="0" borderId="13" xfId="0" applyNumberFormat="1" applyFont="1" applyBorder="1" applyAlignment="1">
      <alignment horizontal="center" vertical="top"/>
    </xf>
    <xf numFmtId="14" fontId="5" fillId="0" borderId="13" xfId="0" applyNumberFormat="1" applyFont="1" applyBorder="1" applyAlignment="1">
      <alignment vertical="center"/>
    </xf>
    <xf numFmtId="14" fontId="5" fillId="0" borderId="13" xfId="0" applyNumberFormat="1" applyFont="1" applyFill="1" applyBorder="1" applyAlignment="1">
      <alignment vertical="center"/>
    </xf>
    <xf numFmtId="165" fontId="9" fillId="0" borderId="13" xfId="0" applyNumberFormat="1" applyFont="1" applyBorder="1" applyAlignment="1">
      <alignment vertical="top"/>
    </xf>
    <xf numFmtId="0" fontId="9" fillId="0" borderId="13" xfId="0" applyFont="1" applyBorder="1" applyAlignment="1">
      <alignment vertical="top"/>
    </xf>
    <xf numFmtId="0" fontId="14" fillId="2" borderId="1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3" fillId="0" borderId="2" xfId="0" applyFont="1" applyFill="1" applyBorder="1" applyAlignment="1">
      <alignment horizontal="center" vertical="center" textRotation="90" wrapText="1"/>
    </xf>
    <xf numFmtId="0" fontId="3" fillId="0" borderId="3" xfId="0" applyFont="1" applyFill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2" borderId="2" xfId="0" applyFont="1" applyFill="1" applyBorder="1" applyAlignment="1">
      <alignment horizontal="center" vertical="center" textRotation="90" wrapText="1"/>
    </xf>
    <xf numFmtId="0" fontId="3" fillId="2" borderId="3" xfId="0" applyFont="1" applyFill="1" applyBorder="1" applyAlignment="1">
      <alignment horizontal="center" vertical="center" textRotation="90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 vertical="top"/>
    </xf>
    <xf numFmtId="0" fontId="2" fillId="2" borderId="1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6" fillId="0" borderId="13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170"/>
  <sheetViews>
    <sheetView tabSelected="1" topLeftCell="A146" workbookViewId="0">
      <selection activeCell="H160" sqref="H160"/>
    </sheetView>
  </sheetViews>
  <sheetFormatPr defaultRowHeight="15" x14ac:dyDescent="0.25"/>
  <cols>
    <col min="1" max="1" width="10.85546875" style="7" bestFit="1" customWidth="1"/>
    <col min="2" max="2" width="10" style="41" customWidth="1"/>
    <col min="3" max="4" width="4" style="42" customWidth="1"/>
    <col min="5" max="5" width="3.28515625" style="42" customWidth="1"/>
    <col min="6" max="6" width="3.5703125" style="42" customWidth="1"/>
    <col min="7" max="7" width="3.42578125" style="42" customWidth="1"/>
    <col min="8" max="8" width="4" style="42" customWidth="1"/>
    <col min="9" max="9" width="4.7109375" style="42" customWidth="1"/>
    <col min="10" max="10" width="4" style="42" customWidth="1"/>
    <col min="11" max="11" width="5.42578125" style="42" customWidth="1"/>
    <col min="12" max="12" width="3.7109375" style="42" customWidth="1"/>
    <col min="13" max="13" width="9.140625" style="42"/>
    <col min="14" max="14" width="18.28515625" style="42" customWidth="1"/>
    <col min="15" max="15" width="12.5703125" style="42" customWidth="1"/>
    <col min="16" max="16" width="33.28515625" style="12" customWidth="1"/>
    <col min="17" max="17" width="13.28515625" style="12" customWidth="1"/>
    <col min="18" max="18" width="9.140625" style="12"/>
    <col min="19" max="19" width="9.5703125" style="12" bestFit="1" customWidth="1"/>
    <col min="20" max="20" width="11.85546875" style="12" customWidth="1"/>
    <col min="21" max="21" width="41" style="12" customWidth="1"/>
    <col min="22" max="22" width="41.140625" style="12" customWidth="1"/>
  </cols>
  <sheetData>
    <row r="1" spans="1:22" ht="27" customHeight="1" x14ac:dyDescent="0.25">
      <c r="T1" s="100" t="s">
        <v>59</v>
      </c>
      <c r="U1" s="100"/>
      <c r="V1" s="100"/>
    </row>
    <row r="2" spans="1:22" ht="31.5" customHeight="1" x14ac:dyDescent="0.25">
      <c r="A2" s="101" t="s">
        <v>93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</row>
    <row r="3" spans="1:22" ht="15.75" thickBot="1" x14ac:dyDescent="0.3"/>
    <row r="4" spans="1:22" ht="46.5" customHeight="1" thickBot="1" x14ac:dyDescent="0.3">
      <c r="A4" s="103" t="s">
        <v>0</v>
      </c>
      <c r="B4" s="97" t="s">
        <v>18</v>
      </c>
      <c r="C4" s="85" t="s">
        <v>1</v>
      </c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7"/>
      <c r="P4" s="79" t="s">
        <v>2</v>
      </c>
      <c r="Q4" s="82" t="s">
        <v>27</v>
      </c>
      <c r="R4" s="82" t="s">
        <v>3</v>
      </c>
      <c r="S4" s="82" t="s">
        <v>28</v>
      </c>
      <c r="T4" s="82" t="s">
        <v>29</v>
      </c>
      <c r="U4" s="82" t="s">
        <v>30</v>
      </c>
      <c r="V4" s="82" t="s">
        <v>4</v>
      </c>
    </row>
    <row r="5" spans="1:22" ht="24.75" customHeight="1" thickBot="1" x14ac:dyDescent="0.3">
      <c r="A5" s="104"/>
      <c r="B5" s="98"/>
      <c r="C5" s="85" t="s">
        <v>5</v>
      </c>
      <c r="D5" s="86"/>
      <c r="E5" s="86"/>
      <c r="F5" s="86"/>
      <c r="G5" s="86"/>
      <c r="H5" s="86"/>
      <c r="I5" s="86"/>
      <c r="J5" s="86"/>
      <c r="K5" s="86"/>
      <c r="L5" s="86"/>
      <c r="M5" s="87"/>
      <c r="N5" s="88" t="s">
        <v>58</v>
      </c>
      <c r="O5" s="89"/>
      <c r="P5" s="80"/>
      <c r="Q5" s="83"/>
      <c r="R5" s="83"/>
      <c r="S5" s="83"/>
      <c r="T5" s="83"/>
      <c r="U5" s="83"/>
      <c r="V5" s="83"/>
    </row>
    <row r="6" spans="1:22" ht="24.75" customHeight="1" thickBot="1" x14ac:dyDescent="0.3">
      <c r="A6" s="104"/>
      <c r="B6" s="98"/>
      <c r="C6" s="85" t="s">
        <v>7</v>
      </c>
      <c r="D6" s="86"/>
      <c r="E6" s="86"/>
      <c r="F6" s="86"/>
      <c r="G6" s="86"/>
      <c r="H6" s="86"/>
      <c r="I6" s="86"/>
      <c r="J6" s="86"/>
      <c r="K6" s="86"/>
      <c r="L6" s="87"/>
      <c r="M6" s="94" t="s">
        <v>25</v>
      </c>
      <c r="N6" s="90" t="s">
        <v>6</v>
      </c>
      <c r="O6" s="91"/>
      <c r="P6" s="80"/>
      <c r="Q6" s="83"/>
      <c r="R6" s="83"/>
      <c r="S6" s="83"/>
      <c r="T6" s="83"/>
      <c r="U6" s="83"/>
      <c r="V6" s="83"/>
    </row>
    <row r="7" spans="1:22" ht="15.75" customHeight="1" x14ac:dyDescent="0.25">
      <c r="A7" s="104"/>
      <c r="B7" s="98"/>
      <c r="C7" s="88" t="s">
        <v>8</v>
      </c>
      <c r="D7" s="92"/>
      <c r="E7" s="89"/>
      <c r="F7" s="88" t="s">
        <v>9</v>
      </c>
      <c r="G7" s="92"/>
      <c r="H7" s="89"/>
      <c r="I7" s="88" t="s">
        <v>10</v>
      </c>
      <c r="J7" s="89"/>
      <c r="K7" s="88" t="s">
        <v>10</v>
      </c>
      <c r="L7" s="89"/>
      <c r="M7" s="95"/>
      <c r="N7" s="82" t="s">
        <v>26</v>
      </c>
      <c r="O7" s="82" t="s">
        <v>13</v>
      </c>
      <c r="P7" s="80"/>
      <c r="Q7" s="83"/>
      <c r="R7" s="83"/>
      <c r="S7" s="83"/>
      <c r="T7" s="83"/>
      <c r="U7" s="83"/>
      <c r="V7" s="83"/>
    </row>
    <row r="8" spans="1:22" ht="27" customHeight="1" thickBot="1" x14ac:dyDescent="0.3">
      <c r="A8" s="104"/>
      <c r="B8" s="98"/>
      <c r="C8" s="90"/>
      <c r="D8" s="93"/>
      <c r="E8" s="91"/>
      <c r="F8" s="90"/>
      <c r="G8" s="93"/>
      <c r="H8" s="91"/>
      <c r="I8" s="90" t="s">
        <v>11</v>
      </c>
      <c r="J8" s="91"/>
      <c r="K8" s="90" t="s">
        <v>12</v>
      </c>
      <c r="L8" s="91"/>
      <c r="M8" s="95"/>
      <c r="N8" s="83"/>
      <c r="O8" s="83"/>
      <c r="P8" s="80"/>
      <c r="Q8" s="83"/>
      <c r="R8" s="83"/>
      <c r="S8" s="83"/>
      <c r="T8" s="83"/>
      <c r="U8" s="83"/>
      <c r="V8" s="83"/>
    </row>
    <row r="9" spans="1:22" ht="24.75" customHeight="1" x14ac:dyDescent="0.25">
      <c r="A9" s="104"/>
      <c r="B9" s="98"/>
      <c r="C9" s="82" t="s">
        <v>14</v>
      </c>
      <c r="D9" s="82" t="s">
        <v>19</v>
      </c>
      <c r="E9" s="82" t="s">
        <v>15</v>
      </c>
      <c r="F9" s="82" t="s">
        <v>16</v>
      </c>
      <c r="G9" s="82" t="s">
        <v>20</v>
      </c>
      <c r="H9" s="82" t="s">
        <v>17</v>
      </c>
      <c r="I9" s="82" t="s">
        <v>21</v>
      </c>
      <c r="J9" s="82" t="s">
        <v>22</v>
      </c>
      <c r="K9" s="82" t="s">
        <v>23</v>
      </c>
      <c r="L9" s="82" t="s">
        <v>24</v>
      </c>
      <c r="M9" s="95"/>
      <c r="N9" s="83"/>
      <c r="O9" s="83"/>
      <c r="P9" s="80"/>
      <c r="Q9" s="83"/>
      <c r="R9" s="83"/>
      <c r="S9" s="83"/>
      <c r="T9" s="83"/>
      <c r="U9" s="83"/>
      <c r="V9" s="83"/>
    </row>
    <row r="10" spans="1:22" ht="186.75" customHeight="1" thickBot="1" x14ac:dyDescent="0.3">
      <c r="A10" s="105"/>
      <c r="B10" s="99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96"/>
      <c r="N10" s="84"/>
      <c r="O10" s="84"/>
      <c r="P10" s="81"/>
      <c r="Q10" s="84"/>
      <c r="R10" s="84"/>
      <c r="S10" s="84"/>
      <c r="T10" s="84"/>
      <c r="U10" s="84"/>
      <c r="V10" s="84"/>
    </row>
    <row r="11" spans="1:22" s="70" customFormat="1" x14ac:dyDescent="0.25">
      <c r="A11" s="66">
        <v>1</v>
      </c>
      <c r="B11" s="67">
        <v>2</v>
      </c>
      <c r="C11" s="68">
        <v>3</v>
      </c>
      <c r="D11" s="68">
        <v>4</v>
      </c>
      <c r="E11" s="68">
        <v>5</v>
      </c>
      <c r="F11" s="68">
        <v>6</v>
      </c>
      <c r="G11" s="68">
        <v>7</v>
      </c>
      <c r="H11" s="68">
        <v>8</v>
      </c>
      <c r="I11" s="68">
        <v>9</v>
      </c>
      <c r="J11" s="68">
        <v>10</v>
      </c>
      <c r="K11" s="68">
        <v>11</v>
      </c>
      <c r="L11" s="68">
        <v>12</v>
      </c>
      <c r="M11" s="68">
        <v>13</v>
      </c>
      <c r="N11" s="68">
        <v>14</v>
      </c>
      <c r="O11" s="68">
        <v>15</v>
      </c>
      <c r="P11" s="69">
        <v>16</v>
      </c>
      <c r="Q11" s="68">
        <v>17</v>
      </c>
      <c r="R11" s="68">
        <v>18</v>
      </c>
      <c r="S11" s="68">
        <v>19</v>
      </c>
      <c r="T11" s="68">
        <v>20</v>
      </c>
      <c r="U11" s="68">
        <v>21</v>
      </c>
      <c r="V11" s="68">
        <v>22</v>
      </c>
    </row>
    <row r="12" spans="1:22" x14ac:dyDescent="0.25">
      <c r="A12" s="4">
        <v>1</v>
      </c>
      <c r="B12" s="43">
        <v>43861</v>
      </c>
      <c r="C12" s="44">
        <v>0</v>
      </c>
      <c r="D12" s="44">
        <v>0</v>
      </c>
      <c r="E12" s="44">
        <v>0</v>
      </c>
      <c r="F12" s="44">
        <v>0</v>
      </c>
      <c r="G12" s="44">
        <v>0</v>
      </c>
      <c r="H12" s="44">
        <v>0</v>
      </c>
      <c r="I12" s="44">
        <v>0</v>
      </c>
      <c r="J12" s="44">
        <v>0</v>
      </c>
      <c r="K12" s="44">
        <v>0</v>
      </c>
      <c r="L12" s="44">
        <v>0</v>
      </c>
      <c r="M12" s="44">
        <v>0</v>
      </c>
      <c r="N12" s="45" t="s">
        <v>57</v>
      </c>
      <c r="O12" s="32">
        <v>0</v>
      </c>
      <c r="P12" s="31" t="s">
        <v>36</v>
      </c>
      <c r="Q12" s="30">
        <v>9.7079000000000004</v>
      </c>
      <c r="R12" s="13" t="s">
        <v>60</v>
      </c>
      <c r="S12" s="78">
        <f>3.217+4.063</f>
        <v>7.2799999999999994</v>
      </c>
      <c r="T12" s="30">
        <f>S12*Q12</f>
        <v>70.673512000000002</v>
      </c>
      <c r="U12" s="14" t="s">
        <v>61</v>
      </c>
      <c r="V12" s="14" t="s">
        <v>62</v>
      </c>
    </row>
    <row r="13" spans="1:22" x14ac:dyDescent="0.25">
      <c r="A13" s="4"/>
      <c r="B13" s="46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8"/>
      <c r="O13" s="48"/>
      <c r="P13" s="34" t="s">
        <v>42</v>
      </c>
      <c r="Q13" s="18"/>
      <c r="R13" s="21"/>
      <c r="S13" s="21"/>
      <c r="T13" s="18"/>
      <c r="U13" s="21"/>
      <c r="V13" s="21"/>
    </row>
    <row r="14" spans="1:22" ht="51" customHeight="1" x14ac:dyDescent="0.25">
      <c r="A14" s="4">
        <v>2</v>
      </c>
      <c r="B14" s="43">
        <v>43861</v>
      </c>
      <c r="C14" s="44">
        <v>0</v>
      </c>
      <c r="D14" s="44">
        <v>0</v>
      </c>
      <c r="E14" s="44">
        <v>0</v>
      </c>
      <c r="F14" s="44">
        <v>0</v>
      </c>
      <c r="G14" s="44">
        <v>0</v>
      </c>
      <c r="H14" s="44">
        <v>0</v>
      </c>
      <c r="I14" s="44">
        <v>0</v>
      </c>
      <c r="J14" s="44">
        <v>0</v>
      </c>
      <c r="K14" s="44">
        <v>0</v>
      </c>
      <c r="L14" s="44">
        <v>0</v>
      </c>
      <c r="M14" s="44">
        <v>0</v>
      </c>
      <c r="N14" s="45" t="s">
        <v>57</v>
      </c>
      <c r="O14" s="64">
        <v>0</v>
      </c>
      <c r="P14" s="17" t="s">
        <v>285</v>
      </c>
      <c r="Q14" s="30">
        <v>6.3243999999999998</v>
      </c>
      <c r="R14" s="15" t="s">
        <v>73</v>
      </c>
      <c r="S14" s="78">
        <v>12.827999999999999</v>
      </c>
      <c r="T14" s="8">
        <f>Q14*S14</f>
        <v>81.129403199999999</v>
      </c>
      <c r="U14" s="5" t="s">
        <v>75</v>
      </c>
      <c r="V14" s="5" t="s">
        <v>286</v>
      </c>
    </row>
    <row r="15" spans="1:22" ht="46.5" customHeight="1" x14ac:dyDescent="0.25">
      <c r="A15" s="4">
        <f>1+A14</f>
        <v>3</v>
      </c>
      <c r="B15" s="43">
        <v>43861</v>
      </c>
      <c r="C15" s="44">
        <v>0</v>
      </c>
      <c r="D15" s="44">
        <v>0</v>
      </c>
      <c r="E15" s="44">
        <v>0</v>
      </c>
      <c r="F15" s="44">
        <v>0</v>
      </c>
      <c r="G15" s="44">
        <v>0</v>
      </c>
      <c r="H15" s="44">
        <v>0</v>
      </c>
      <c r="I15" s="44">
        <v>0</v>
      </c>
      <c r="J15" s="44">
        <v>0</v>
      </c>
      <c r="K15" s="44">
        <v>0</v>
      </c>
      <c r="L15" s="44">
        <v>0</v>
      </c>
      <c r="M15" s="44">
        <v>0</v>
      </c>
      <c r="N15" s="45" t="s">
        <v>57</v>
      </c>
      <c r="O15" s="64">
        <v>0</v>
      </c>
      <c r="P15" s="17" t="s">
        <v>74</v>
      </c>
      <c r="Q15" s="30">
        <v>6.3243999999999998</v>
      </c>
      <c r="R15" s="15" t="s">
        <v>73</v>
      </c>
      <c r="S15" s="78">
        <v>7.7430000000000003</v>
      </c>
      <c r="T15" s="8">
        <f>Q15*S15</f>
        <v>48.9698292</v>
      </c>
      <c r="U15" s="5" t="s">
        <v>75</v>
      </c>
      <c r="V15" s="5" t="s">
        <v>287</v>
      </c>
    </row>
    <row r="16" spans="1:22" ht="44.25" customHeight="1" x14ac:dyDescent="0.25">
      <c r="A16" s="4">
        <f t="shared" ref="A16:A79" si="0">1+A15</f>
        <v>4</v>
      </c>
      <c r="B16" s="43">
        <v>43861</v>
      </c>
      <c r="C16" s="44">
        <v>0</v>
      </c>
      <c r="D16" s="44">
        <v>0</v>
      </c>
      <c r="E16" s="44">
        <v>0</v>
      </c>
      <c r="F16" s="44">
        <v>0</v>
      </c>
      <c r="G16" s="44">
        <v>0</v>
      </c>
      <c r="H16" s="44">
        <v>0</v>
      </c>
      <c r="I16" s="44">
        <v>0</v>
      </c>
      <c r="J16" s="44">
        <v>0</v>
      </c>
      <c r="K16" s="44">
        <v>0</v>
      </c>
      <c r="L16" s="44">
        <v>0</v>
      </c>
      <c r="M16" s="44">
        <v>0</v>
      </c>
      <c r="N16" s="45" t="s">
        <v>57</v>
      </c>
      <c r="O16" s="64">
        <v>0</v>
      </c>
      <c r="P16" s="17" t="s">
        <v>31</v>
      </c>
      <c r="Q16" s="6">
        <v>3.1009999999999999E-2</v>
      </c>
      <c r="R16" s="9" t="s">
        <v>52</v>
      </c>
      <c r="S16" s="78">
        <f>8+38</f>
        <v>46</v>
      </c>
      <c r="T16" s="8">
        <f>S16*Q16</f>
        <v>1.4264600000000001</v>
      </c>
      <c r="U16" s="5" t="s">
        <v>50</v>
      </c>
      <c r="V16" s="11" t="s">
        <v>51</v>
      </c>
    </row>
    <row r="17" spans="1:28" x14ac:dyDescent="0.25">
      <c r="A17" s="4">
        <f t="shared" si="0"/>
        <v>5</v>
      </c>
      <c r="B17" s="43">
        <v>43839</v>
      </c>
      <c r="C17" s="44">
        <v>0</v>
      </c>
      <c r="D17" s="44">
        <v>0</v>
      </c>
      <c r="E17" s="44">
        <v>0</v>
      </c>
      <c r="F17" s="44">
        <v>0</v>
      </c>
      <c r="G17" s="44">
        <v>0</v>
      </c>
      <c r="H17" s="44">
        <v>0</v>
      </c>
      <c r="I17" s="44">
        <v>0</v>
      </c>
      <c r="J17" s="44">
        <v>0</v>
      </c>
      <c r="K17" s="44">
        <v>0</v>
      </c>
      <c r="L17" s="44">
        <v>0</v>
      </c>
      <c r="M17" s="44">
        <v>0</v>
      </c>
      <c r="N17" s="45" t="s">
        <v>57</v>
      </c>
      <c r="O17" s="64">
        <v>0</v>
      </c>
      <c r="P17" s="17" t="s">
        <v>96</v>
      </c>
      <c r="Q17" s="36">
        <v>2.8</v>
      </c>
      <c r="R17" s="37" t="s">
        <v>32</v>
      </c>
      <c r="S17" s="38">
        <v>1</v>
      </c>
      <c r="T17" s="60">
        <f>Q17*S17</f>
        <v>2.8</v>
      </c>
      <c r="U17" s="5" t="s">
        <v>94</v>
      </c>
      <c r="V17" s="11" t="s">
        <v>95</v>
      </c>
    </row>
    <row r="18" spans="1:28" ht="19.5" customHeight="1" x14ac:dyDescent="0.25">
      <c r="A18" s="4">
        <f t="shared" si="0"/>
        <v>6</v>
      </c>
      <c r="B18" s="43">
        <v>43843</v>
      </c>
      <c r="C18" s="44">
        <v>0</v>
      </c>
      <c r="D18" s="44">
        <v>0</v>
      </c>
      <c r="E18" s="44">
        <v>0</v>
      </c>
      <c r="F18" s="44">
        <v>0</v>
      </c>
      <c r="G18" s="44">
        <v>0</v>
      </c>
      <c r="H18" s="44">
        <v>0</v>
      </c>
      <c r="I18" s="44">
        <v>0</v>
      </c>
      <c r="J18" s="44">
        <v>0</v>
      </c>
      <c r="K18" s="44">
        <v>0</v>
      </c>
      <c r="L18" s="44">
        <v>0</v>
      </c>
      <c r="M18" s="44">
        <v>0</v>
      </c>
      <c r="N18" s="45" t="s">
        <v>57</v>
      </c>
      <c r="O18" s="64">
        <v>0</v>
      </c>
      <c r="P18" s="17" t="s">
        <v>97</v>
      </c>
      <c r="Q18" s="36">
        <v>12.78</v>
      </c>
      <c r="R18" s="37" t="s">
        <v>32</v>
      </c>
      <c r="S18" s="39">
        <v>1</v>
      </c>
      <c r="T18" s="60">
        <f t="shared" ref="T18:T81" si="1">Q18*S18</f>
        <v>12.78</v>
      </c>
      <c r="U18" s="5" t="s">
        <v>94</v>
      </c>
      <c r="V18" s="11" t="s">
        <v>98</v>
      </c>
    </row>
    <row r="19" spans="1:28" ht="21.75" customHeight="1" x14ac:dyDescent="0.25">
      <c r="A19" s="4">
        <f t="shared" si="0"/>
        <v>7</v>
      </c>
      <c r="B19" s="43">
        <v>43844</v>
      </c>
      <c r="C19" s="44">
        <v>0</v>
      </c>
      <c r="D19" s="44">
        <v>0</v>
      </c>
      <c r="E19" s="44">
        <v>0</v>
      </c>
      <c r="F19" s="44">
        <v>0</v>
      </c>
      <c r="G19" s="44">
        <v>0</v>
      </c>
      <c r="H19" s="44">
        <v>0</v>
      </c>
      <c r="I19" s="44">
        <v>0</v>
      </c>
      <c r="J19" s="44">
        <v>0</v>
      </c>
      <c r="K19" s="44">
        <v>0</v>
      </c>
      <c r="L19" s="44">
        <v>0</v>
      </c>
      <c r="M19" s="44">
        <v>0</v>
      </c>
      <c r="N19" s="45" t="s">
        <v>57</v>
      </c>
      <c r="O19" s="64">
        <v>0</v>
      </c>
      <c r="P19" s="17" t="s">
        <v>99</v>
      </c>
      <c r="Q19" s="36">
        <v>2.5</v>
      </c>
      <c r="R19" s="37" t="s">
        <v>32</v>
      </c>
      <c r="S19" s="40">
        <v>1</v>
      </c>
      <c r="T19" s="60">
        <f t="shared" si="1"/>
        <v>2.5</v>
      </c>
      <c r="U19" s="5" t="s">
        <v>94</v>
      </c>
      <c r="V19" s="11" t="s">
        <v>100</v>
      </c>
      <c r="W19" s="2"/>
      <c r="X19" s="1"/>
      <c r="Y19" s="1"/>
      <c r="Z19" s="1"/>
      <c r="AA19" s="1"/>
      <c r="AB19" s="1"/>
    </row>
    <row r="20" spans="1:28" ht="15" customHeight="1" x14ac:dyDescent="0.25">
      <c r="A20" s="4">
        <f t="shared" si="0"/>
        <v>8</v>
      </c>
      <c r="B20" s="43">
        <v>43839</v>
      </c>
      <c r="C20" s="44">
        <v>0</v>
      </c>
      <c r="D20" s="44">
        <v>0</v>
      </c>
      <c r="E20" s="44">
        <v>0</v>
      </c>
      <c r="F20" s="44">
        <v>0</v>
      </c>
      <c r="G20" s="44">
        <v>0</v>
      </c>
      <c r="H20" s="44">
        <v>0</v>
      </c>
      <c r="I20" s="44">
        <v>0</v>
      </c>
      <c r="J20" s="44">
        <v>0</v>
      </c>
      <c r="K20" s="44">
        <v>0</v>
      </c>
      <c r="L20" s="44">
        <v>0</v>
      </c>
      <c r="M20" s="44">
        <v>0</v>
      </c>
      <c r="N20" s="45" t="s">
        <v>57</v>
      </c>
      <c r="O20" s="64">
        <v>0</v>
      </c>
      <c r="P20" s="17" t="s">
        <v>101</v>
      </c>
      <c r="Q20" s="36">
        <v>0.25</v>
      </c>
      <c r="R20" s="37" t="s">
        <v>32</v>
      </c>
      <c r="S20" s="40">
        <v>1</v>
      </c>
      <c r="T20" s="60">
        <f t="shared" si="1"/>
        <v>0.25</v>
      </c>
      <c r="U20" s="5" t="s">
        <v>102</v>
      </c>
      <c r="V20" s="11" t="s">
        <v>103</v>
      </c>
      <c r="W20" s="2"/>
      <c r="X20" s="1"/>
      <c r="Y20" s="1"/>
      <c r="Z20" s="1"/>
      <c r="AA20" s="1"/>
      <c r="AB20" s="1"/>
    </row>
    <row r="21" spans="1:28" x14ac:dyDescent="0.25">
      <c r="A21" s="4">
        <f t="shared" si="0"/>
        <v>9</v>
      </c>
      <c r="B21" s="43">
        <v>43846</v>
      </c>
      <c r="C21" s="44">
        <v>0</v>
      </c>
      <c r="D21" s="44">
        <v>0</v>
      </c>
      <c r="E21" s="44">
        <v>0</v>
      </c>
      <c r="F21" s="44">
        <v>0</v>
      </c>
      <c r="G21" s="44">
        <v>0</v>
      </c>
      <c r="H21" s="44">
        <v>0</v>
      </c>
      <c r="I21" s="44">
        <v>0</v>
      </c>
      <c r="J21" s="44">
        <v>0</v>
      </c>
      <c r="K21" s="44">
        <v>0</v>
      </c>
      <c r="L21" s="44">
        <v>0</v>
      </c>
      <c r="M21" s="44">
        <v>0</v>
      </c>
      <c r="N21" s="45" t="s">
        <v>57</v>
      </c>
      <c r="O21" s="64">
        <v>0</v>
      </c>
      <c r="P21" s="17" t="s">
        <v>104</v>
      </c>
      <c r="Q21" s="36">
        <v>1</v>
      </c>
      <c r="R21" s="37" t="s">
        <v>32</v>
      </c>
      <c r="S21" s="40">
        <v>1</v>
      </c>
      <c r="T21" s="60">
        <f t="shared" si="1"/>
        <v>1</v>
      </c>
      <c r="U21" s="5" t="s">
        <v>94</v>
      </c>
      <c r="V21" s="11" t="s">
        <v>105</v>
      </c>
      <c r="W21" s="2"/>
      <c r="X21" s="1"/>
      <c r="Y21" s="1"/>
      <c r="Z21" s="1"/>
      <c r="AA21" s="1"/>
      <c r="AB21" s="1"/>
    </row>
    <row r="22" spans="1:28" ht="15" customHeight="1" x14ac:dyDescent="0.25">
      <c r="A22" s="4">
        <f t="shared" si="0"/>
        <v>10</v>
      </c>
      <c r="B22" s="43">
        <v>43845</v>
      </c>
      <c r="C22" s="44">
        <v>0</v>
      </c>
      <c r="D22" s="44">
        <v>0</v>
      </c>
      <c r="E22" s="44">
        <v>0</v>
      </c>
      <c r="F22" s="44">
        <v>0</v>
      </c>
      <c r="G22" s="44">
        <v>0</v>
      </c>
      <c r="H22" s="44">
        <v>0</v>
      </c>
      <c r="I22" s="44">
        <v>0</v>
      </c>
      <c r="J22" s="44">
        <v>0</v>
      </c>
      <c r="K22" s="44">
        <v>0</v>
      </c>
      <c r="L22" s="44">
        <v>0</v>
      </c>
      <c r="M22" s="44">
        <v>0</v>
      </c>
      <c r="N22" s="45" t="s">
        <v>57</v>
      </c>
      <c r="O22" s="64">
        <v>0</v>
      </c>
      <c r="P22" s="17" t="s">
        <v>106</v>
      </c>
      <c r="Q22" s="36">
        <v>0.3</v>
      </c>
      <c r="R22" s="37" t="s">
        <v>32</v>
      </c>
      <c r="S22" s="40">
        <v>20</v>
      </c>
      <c r="T22" s="60">
        <f t="shared" si="1"/>
        <v>6</v>
      </c>
      <c r="U22" s="5" t="s">
        <v>108</v>
      </c>
      <c r="V22" s="11" t="s">
        <v>109</v>
      </c>
      <c r="W22" s="2"/>
      <c r="X22" s="1"/>
      <c r="Y22" s="1"/>
      <c r="Z22" s="1"/>
      <c r="AA22" s="1"/>
      <c r="AB22" s="1"/>
    </row>
    <row r="23" spans="1:28" x14ac:dyDescent="0.25">
      <c r="A23" s="4">
        <f t="shared" si="0"/>
        <v>11</v>
      </c>
      <c r="B23" s="43">
        <v>43845</v>
      </c>
      <c r="C23" s="44">
        <v>0</v>
      </c>
      <c r="D23" s="44">
        <v>0</v>
      </c>
      <c r="E23" s="44">
        <v>0</v>
      </c>
      <c r="F23" s="44">
        <v>0</v>
      </c>
      <c r="G23" s="44">
        <v>0</v>
      </c>
      <c r="H23" s="44">
        <v>0</v>
      </c>
      <c r="I23" s="44">
        <v>0</v>
      </c>
      <c r="J23" s="44">
        <v>0</v>
      </c>
      <c r="K23" s="44">
        <v>0</v>
      </c>
      <c r="L23" s="44">
        <v>0</v>
      </c>
      <c r="M23" s="44">
        <v>0</v>
      </c>
      <c r="N23" s="45" t="s">
        <v>57</v>
      </c>
      <c r="O23" s="64">
        <v>0</v>
      </c>
      <c r="P23" s="17" t="s">
        <v>107</v>
      </c>
      <c r="Q23" s="36">
        <v>0.9</v>
      </c>
      <c r="R23" s="37" t="s">
        <v>32</v>
      </c>
      <c r="S23" s="40">
        <v>6</v>
      </c>
      <c r="T23" s="60">
        <f t="shared" si="1"/>
        <v>5.4</v>
      </c>
      <c r="U23" s="5" t="s">
        <v>108</v>
      </c>
      <c r="V23" s="11" t="s">
        <v>109</v>
      </c>
      <c r="W23" s="2"/>
      <c r="X23" s="1"/>
      <c r="Y23" s="1"/>
      <c r="Z23" s="1"/>
      <c r="AA23" s="1"/>
      <c r="AB23" s="1"/>
    </row>
    <row r="24" spans="1:28" x14ac:dyDescent="0.25">
      <c r="A24" s="4">
        <f t="shared" si="0"/>
        <v>12</v>
      </c>
      <c r="B24" s="43">
        <v>43854</v>
      </c>
      <c r="C24" s="44">
        <v>0</v>
      </c>
      <c r="D24" s="44">
        <v>0</v>
      </c>
      <c r="E24" s="44">
        <v>0</v>
      </c>
      <c r="F24" s="44">
        <v>0</v>
      </c>
      <c r="G24" s="44">
        <v>0</v>
      </c>
      <c r="H24" s="44">
        <v>0</v>
      </c>
      <c r="I24" s="44">
        <v>0</v>
      </c>
      <c r="J24" s="44">
        <v>0</v>
      </c>
      <c r="K24" s="44">
        <v>0</v>
      </c>
      <c r="L24" s="44">
        <v>0</v>
      </c>
      <c r="M24" s="44">
        <v>0</v>
      </c>
      <c r="N24" s="45" t="s">
        <v>57</v>
      </c>
      <c r="O24" s="64">
        <v>0</v>
      </c>
      <c r="P24" s="17" t="s">
        <v>110</v>
      </c>
      <c r="Q24" s="36">
        <v>1.1499999999999999</v>
      </c>
      <c r="R24" s="37" t="s">
        <v>112</v>
      </c>
      <c r="S24" s="40">
        <v>1</v>
      </c>
      <c r="T24" s="60">
        <f t="shared" si="1"/>
        <v>1.1499999999999999</v>
      </c>
      <c r="U24" s="5" t="s">
        <v>102</v>
      </c>
      <c r="V24" s="11" t="s">
        <v>113</v>
      </c>
      <c r="W24" s="3"/>
      <c r="X24" s="1"/>
      <c r="Y24" s="1"/>
      <c r="Z24" s="1"/>
      <c r="AA24" s="1"/>
      <c r="AB24" s="1"/>
    </row>
    <row r="25" spans="1:28" x14ac:dyDescent="0.25">
      <c r="A25" s="4">
        <f t="shared" si="0"/>
        <v>13</v>
      </c>
      <c r="B25" s="43">
        <v>43854</v>
      </c>
      <c r="C25" s="44">
        <v>0</v>
      </c>
      <c r="D25" s="44">
        <v>0</v>
      </c>
      <c r="E25" s="44">
        <v>0</v>
      </c>
      <c r="F25" s="44">
        <v>0</v>
      </c>
      <c r="G25" s="44">
        <v>0</v>
      </c>
      <c r="H25" s="44">
        <v>0</v>
      </c>
      <c r="I25" s="44">
        <v>0</v>
      </c>
      <c r="J25" s="44">
        <v>0</v>
      </c>
      <c r="K25" s="44">
        <v>0</v>
      </c>
      <c r="L25" s="44">
        <v>0</v>
      </c>
      <c r="M25" s="44">
        <v>0</v>
      </c>
      <c r="N25" s="45" t="s">
        <v>57</v>
      </c>
      <c r="O25" s="64">
        <v>0</v>
      </c>
      <c r="P25" s="17" t="s">
        <v>111</v>
      </c>
      <c r="Q25" s="36">
        <v>0.19</v>
      </c>
      <c r="R25" s="37" t="s">
        <v>112</v>
      </c>
      <c r="S25" s="40">
        <v>1</v>
      </c>
      <c r="T25" s="60">
        <f t="shared" si="1"/>
        <v>0.19</v>
      </c>
      <c r="U25" s="5" t="s">
        <v>102</v>
      </c>
      <c r="V25" s="11" t="s">
        <v>113</v>
      </c>
      <c r="W25" s="3"/>
      <c r="X25" s="1"/>
      <c r="Y25" s="1"/>
      <c r="Z25" s="1"/>
      <c r="AA25" s="1"/>
      <c r="AB25" s="1"/>
    </row>
    <row r="26" spans="1:28" ht="19.5" customHeight="1" x14ac:dyDescent="0.25">
      <c r="A26" s="4">
        <f t="shared" si="0"/>
        <v>14</v>
      </c>
      <c r="B26" s="43">
        <v>43840</v>
      </c>
      <c r="C26" s="44">
        <v>0</v>
      </c>
      <c r="D26" s="44">
        <v>0</v>
      </c>
      <c r="E26" s="44">
        <v>0</v>
      </c>
      <c r="F26" s="44">
        <v>0</v>
      </c>
      <c r="G26" s="44">
        <v>0</v>
      </c>
      <c r="H26" s="44">
        <v>0</v>
      </c>
      <c r="I26" s="44">
        <v>0</v>
      </c>
      <c r="J26" s="44">
        <v>0</v>
      </c>
      <c r="K26" s="44">
        <v>0</v>
      </c>
      <c r="L26" s="44">
        <v>0</v>
      </c>
      <c r="M26" s="44">
        <v>0</v>
      </c>
      <c r="N26" s="45" t="s">
        <v>57</v>
      </c>
      <c r="O26" s="64">
        <v>0</v>
      </c>
      <c r="P26" s="17" t="s">
        <v>114</v>
      </c>
      <c r="Q26" s="36">
        <v>1.35</v>
      </c>
      <c r="R26" s="37" t="s">
        <v>32</v>
      </c>
      <c r="S26" s="40">
        <v>1</v>
      </c>
      <c r="T26" s="60">
        <f t="shared" si="1"/>
        <v>1.35</v>
      </c>
      <c r="U26" s="5" t="s">
        <v>116</v>
      </c>
      <c r="V26" s="11" t="s">
        <v>117</v>
      </c>
      <c r="W26" s="2"/>
      <c r="X26" s="1"/>
      <c r="Y26" s="1"/>
      <c r="Z26" s="1"/>
      <c r="AA26" s="1"/>
      <c r="AB26" s="1"/>
    </row>
    <row r="27" spans="1:28" ht="15" customHeight="1" x14ac:dyDescent="0.25">
      <c r="A27" s="4">
        <f t="shared" si="0"/>
        <v>15</v>
      </c>
      <c r="B27" s="43">
        <v>43840</v>
      </c>
      <c r="C27" s="44">
        <v>0</v>
      </c>
      <c r="D27" s="44">
        <v>0</v>
      </c>
      <c r="E27" s="44">
        <v>0</v>
      </c>
      <c r="F27" s="44">
        <v>0</v>
      </c>
      <c r="G27" s="44">
        <v>0</v>
      </c>
      <c r="H27" s="44">
        <v>0</v>
      </c>
      <c r="I27" s="44">
        <v>0</v>
      </c>
      <c r="J27" s="44">
        <v>0</v>
      </c>
      <c r="K27" s="44">
        <v>0</v>
      </c>
      <c r="L27" s="44">
        <v>0</v>
      </c>
      <c r="M27" s="44">
        <v>0</v>
      </c>
      <c r="N27" s="45" t="s">
        <v>57</v>
      </c>
      <c r="O27" s="64">
        <v>0</v>
      </c>
      <c r="P27" s="17" t="s">
        <v>115</v>
      </c>
      <c r="Q27" s="36">
        <v>0.45</v>
      </c>
      <c r="R27" s="37" t="s">
        <v>32</v>
      </c>
      <c r="S27" s="40">
        <v>1</v>
      </c>
      <c r="T27" s="60">
        <f t="shared" si="1"/>
        <v>0.45</v>
      </c>
      <c r="U27" s="5" t="s">
        <v>116</v>
      </c>
      <c r="V27" s="11" t="s">
        <v>117</v>
      </c>
      <c r="W27" s="2"/>
      <c r="X27" s="1"/>
      <c r="Y27" s="1"/>
      <c r="Z27" s="1"/>
      <c r="AA27" s="1"/>
      <c r="AB27" s="1"/>
    </row>
    <row r="28" spans="1:28" ht="18" customHeight="1" x14ac:dyDescent="0.25">
      <c r="A28" s="4">
        <f t="shared" si="0"/>
        <v>16</v>
      </c>
      <c r="B28" s="43">
        <v>43839</v>
      </c>
      <c r="C28" s="44">
        <v>0</v>
      </c>
      <c r="D28" s="44">
        <v>0</v>
      </c>
      <c r="E28" s="44">
        <v>0</v>
      </c>
      <c r="F28" s="44">
        <v>0</v>
      </c>
      <c r="G28" s="44">
        <v>0</v>
      </c>
      <c r="H28" s="44">
        <v>0</v>
      </c>
      <c r="I28" s="44">
        <v>0</v>
      </c>
      <c r="J28" s="44">
        <v>0</v>
      </c>
      <c r="K28" s="44">
        <v>0</v>
      </c>
      <c r="L28" s="44">
        <v>0</v>
      </c>
      <c r="M28" s="44">
        <v>0</v>
      </c>
      <c r="N28" s="45" t="s">
        <v>57</v>
      </c>
      <c r="O28" s="64">
        <v>0</v>
      </c>
      <c r="P28" s="17" t="s">
        <v>118</v>
      </c>
      <c r="Q28" s="36">
        <v>9.6000000000000002E-2</v>
      </c>
      <c r="R28" s="37" t="s">
        <v>32</v>
      </c>
      <c r="S28" s="40">
        <v>6</v>
      </c>
      <c r="T28" s="60">
        <f t="shared" si="1"/>
        <v>0.57600000000000007</v>
      </c>
      <c r="U28" s="5" t="s">
        <v>116</v>
      </c>
      <c r="V28" s="11" t="s">
        <v>103</v>
      </c>
      <c r="W28" s="2"/>
      <c r="X28" s="1"/>
      <c r="Y28" s="1"/>
      <c r="Z28" s="1"/>
      <c r="AA28" s="1"/>
      <c r="AB28" s="1"/>
    </row>
    <row r="29" spans="1:28" ht="15" customHeight="1" x14ac:dyDescent="0.25">
      <c r="A29" s="4">
        <f t="shared" si="0"/>
        <v>17</v>
      </c>
      <c r="B29" s="43">
        <v>43840</v>
      </c>
      <c r="C29" s="44">
        <v>0</v>
      </c>
      <c r="D29" s="44">
        <v>0</v>
      </c>
      <c r="E29" s="44">
        <v>0</v>
      </c>
      <c r="F29" s="44">
        <v>0</v>
      </c>
      <c r="G29" s="44">
        <v>0</v>
      </c>
      <c r="H29" s="44">
        <v>0</v>
      </c>
      <c r="I29" s="44">
        <v>0</v>
      </c>
      <c r="J29" s="44">
        <v>0</v>
      </c>
      <c r="K29" s="44">
        <v>0</v>
      </c>
      <c r="L29" s="44">
        <v>0</v>
      </c>
      <c r="M29" s="44">
        <v>0</v>
      </c>
      <c r="N29" s="45" t="s">
        <v>57</v>
      </c>
      <c r="O29" s="64" t="s">
        <v>92</v>
      </c>
      <c r="P29" s="17" t="s">
        <v>119</v>
      </c>
      <c r="Q29" s="36">
        <v>0.18</v>
      </c>
      <c r="R29" s="37" t="s">
        <v>32</v>
      </c>
      <c r="S29" s="40">
        <v>20</v>
      </c>
      <c r="T29" s="60">
        <f t="shared" si="1"/>
        <v>3.5999999999999996</v>
      </c>
      <c r="U29" s="5" t="s">
        <v>120</v>
      </c>
      <c r="V29" s="11" t="s">
        <v>121</v>
      </c>
      <c r="W29" s="2"/>
      <c r="X29" s="1"/>
      <c r="Y29" s="1"/>
      <c r="Z29" s="1"/>
      <c r="AA29" s="1"/>
      <c r="AB29" s="1"/>
    </row>
    <row r="30" spans="1:28" ht="15.75" customHeight="1" x14ac:dyDescent="0.25">
      <c r="A30" s="4">
        <f t="shared" si="0"/>
        <v>18</v>
      </c>
      <c r="B30" s="43">
        <v>43840</v>
      </c>
      <c r="C30" s="44">
        <v>0</v>
      </c>
      <c r="D30" s="44">
        <v>0</v>
      </c>
      <c r="E30" s="44">
        <v>0</v>
      </c>
      <c r="F30" s="44">
        <v>0</v>
      </c>
      <c r="G30" s="44">
        <v>0</v>
      </c>
      <c r="H30" s="44">
        <v>0</v>
      </c>
      <c r="I30" s="44">
        <v>0</v>
      </c>
      <c r="J30" s="44">
        <v>0</v>
      </c>
      <c r="K30" s="44">
        <v>0</v>
      </c>
      <c r="L30" s="44">
        <v>0</v>
      </c>
      <c r="M30" s="44">
        <v>0</v>
      </c>
      <c r="N30" s="45" t="s">
        <v>57</v>
      </c>
      <c r="O30" s="64">
        <v>0</v>
      </c>
      <c r="P30" s="17" t="s">
        <v>122</v>
      </c>
      <c r="Q30" s="6">
        <v>1.5</v>
      </c>
      <c r="R30" s="37" t="s">
        <v>123</v>
      </c>
      <c r="S30" s="10">
        <v>2</v>
      </c>
      <c r="T30" s="60">
        <f t="shared" si="1"/>
        <v>3</v>
      </c>
      <c r="U30" s="5" t="s">
        <v>124</v>
      </c>
      <c r="V30" s="11" t="s">
        <v>125</v>
      </c>
      <c r="W30" s="2"/>
      <c r="X30" s="1"/>
      <c r="Y30" s="1"/>
      <c r="Z30" s="1"/>
      <c r="AA30" s="1"/>
      <c r="AB30" s="1"/>
    </row>
    <row r="31" spans="1:28" ht="15" customHeight="1" x14ac:dyDescent="0.25">
      <c r="A31" s="4">
        <f t="shared" si="0"/>
        <v>19</v>
      </c>
      <c r="B31" s="43">
        <v>43840</v>
      </c>
      <c r="C31" s="44">
        <v>0</v>
      </c>
      <c r="D31" s="44">
        <v>0</v>
      </c>
      <c r="E31" s="44">
        <v>0</v>
      </c>
      <c r="F31" s="44">
        <v>0</v>
      </c>
      <c r="G31" s="44">
        <v>0</v>
      </c>
      <c r="H31" s="44">
        <v>0</v>
      </c>
      <c r="I31" s="44">
        <v>0</v>
      </c>
      <c r="J31" s="44">
        <v>0</v>
      </c>
      <c r="K31" s="44">
        <v>0</v>
      </c>
      <c r="L31" s="44">
        <v>0</v>
      </c>
      <c r="M31" s="44">
        <v>0</v>
      </c>
      <c r="N31" s="45" t="s">
        <v>57</v>
      </c>
      <c r="O31" s="64">
        <v>0</v>
      </c>
      <c r="P31" s="17" t="s">
        <v>126</v>
      </c>
      <c r="Q31" s="6">
        <v>0.14000000000000001</v>
      </c>
      <c r="R31" s="37" t="s">
        <v>32</v>
      </c>
      <c r="S31" s="10">
        <v>3</v>
      </c>
      <c r="T31" s="60">
        <f t="shared" si="1"/>
        <v>0.42000000000000004</v>
      </c>
      <c r="U31" s="5" t="s">
        <v>128</v>
      </c>
      <c r="V31" s="11" t="s">
        <v>125</v>
      </c>
      <c r="W31" s="2"/>
      <c r="X31" s="1"/>
      <c r="Y31" s="1"/>
      <c r="Z31" s="1"/>
      <c r="AA31" s="1"/>
      <c r="AB31" s="1"/>
    </row>
    <row r="32" spans="1:28" ht="16.5" customHeight="1" x14ac:dyDescent="0.25">
      <c r="A32" s="4">
        <f t="shared" si="0"/>
        <v>20</v>
      </c>
      <c r="B32" s="43">
        <v>43840</v>
      </c>
      <c r="C32" s="44">
        <v>0</v>
      </c>
      <c r="D32" s="44">
        <v>0</v>
      </c>
      <c r="E32" s="44">
        <v>0</v>
      </c>
      <c r="F32" s="44">
        <v>0</v>
      </c>
      <c r="G32" s="44">
        <v>0</v>
      </c>
      <c r="H32" s="44">
        <v>0</v>
      </c>
      <c r="I32" s="44">
        <v>0</v>
      </c>
      <c r="J32" s="44">
        <v>0</v>
      </c>
      <c r="K32" s="44">
        <v>0</v>
      </c>
      <c r="L32" s="44">
        <v>0</v>
      </c>
      <c r="M32" s="44">
        <v>0</v>
      </c>
      <c r="N32" s="45" t="s">
        <v>57</v>
      </c>
      <c r="O32" s="64">
        <v>0</v>
      </c>
      <c r="P32" s="17" t="s">
        <v>127</v>
      </c>
      <c r="Q32" s="6">
        <v>0.16</v>
      </c>
      <c r="R32" s="37" t="s">
        <v>32</v>
      </c>
      <c r="S32" s="10">
        <v>7</v>
      </c>
      <c r="T32" s="60">
        <f t="shared" si="1"/>
        <v>1.1200000000000001</v>
      </c>
      <c r="U32" s="5" t="s">
        <v>128</v>
      </c>
      <c r="V32" s="11" t="s">
        <v>125</v>
      </c>
      <c r="W32" s="2"/>
      <c r="X32" s="1"/>
      <c r="Y32" s="1"/>
      <c r="Z32" s="1"/>
      <c r="AA32" s="1"/>
      <c r="AB32" s="1"/>
    </row>
    <row r="33" spans="1:28" ht="15" customHeight="1" x14ac:dyDescent="0.25">
      <c r="A33" s="4">
        <f t="shared" si="0"/>
        <v>21</v>
      </c>
      <c r="B33" s="43">
        <v>43846</v>
      </c>
      <c r="C33" s="44">
        <v>0</v>
      </c>
      <c r="D33" s="44">
        <v>0</v>
      </c>
      <c r="E33" s="44">
        <v>0</v>
      </c>
      <c r="F33" s="44">
        <v>0</v>
      </c>
      <c r="G33" s="44">
        <v>0</v>
      </c>
      <c r="H33" s="44">
        <v>0</v>
      </c>
      <c r="I33" s="44">
        <v>0</v>
      </c>
      <c r="J33" s="44">
        <v>0</v>
      </c>
      <c r="K33" s="44">
        <v>0</v>
      </c>
      <c r="L33" s="44">
        <v>0</v>
      </c>
      <c r="M33" s="44">
        <v>0</v>
      </c>
      <c r="N33" s="45" t="s">
        <v>57</v>
      </c>
      <c r="O33" s="64">
        <v>0</v>
      </c>
      <c r="P33" s="17" t="s">
        <v>129</v>
      </c>
      <c r="Q33" s="6">
        <v>1.5</v>
      </c>
      <c r="R33" s="37" t="s">
        <v>123</v>
      </c>
      <c r="S33" s="10">
        <v>2</v>
      </c>
      <c r="T33" s="60">
        <f t="shared" si="1"/>
        <v>3</v>
      </c>
      <c r="U33" s="5" t="s">
        <v>124</v>
      </c>
      <c r="V33" s="11" t="s">
        <v>130</v>
      </c>
      <c r="W33" s="2"/>
      <c r="X33" s="1"/>
      <c r="Y33" s="1"/>
      <c r="Z33" s="1"/>
      <c r="AA33" s="1"/>
      <c r="AB33" s="1"/>
    </row>
    <row r="34" spans="1:28" ht="14.25" customHeight="1" x14ac:dyDescent="0.25">
      <c r="A34" s="4">
        <f t="shared" si="0"/>
        <v>22</v>
      </c>
      <c r="B34" s="43">
        <v>43847</v>
      </c>
      <c r="C34" s="44">
        <v>0</v>
      </c>
      <c r="D34" s="44">
        <v>0</v>
      </c>
      <c r="E34" s="44">
        <v>0</v>
      </c>
      <c r="F34" s="44">
        <v>0</v>
      </c>
      <c r="G34" s="44">
        <v>0</v>
      </c>
      <c r="H34" s="44">
        <v>0</v>
      </c>
      <c r="I34" s="44">
        <v>0</v>
      </c>
      <c r="J34" s="44">
        <v>0</v>
      </c>
      <c r="K34" s="44">
        <v>0</v>
      </c>
      <c r="L34" s="44">
        <v>0</v>
      </c>
      <c r="M34" s="44">
        <v>0</v>
      </c>
      <c r="N34" s="45" t="s">
        <v>57</v>
      </c>
      <c r="O34" s="64">
        <v>0</v>
      </c>
      <c r="P34" s="17" t="s">
        <v>131</v>
      </c>
      <c r="Q34" s="6">
        <v>2.1989999999999998</v>
      </c>
      <c r="R34" s="37" t="s">
        <v>32</v>
      </c>
      <c r="S34" s="10">
        <v>1</v>
      </c>
      <c r="T34" s="60">
        <f>Q34*S34</f>
        <v>2.1989999999999998</v>
      </c>
      <c r="U34" s="5" t="s">
        <v>108</v>
      </c>
      <c r="V34" s="11" t="s">
        <v>132</v>
      </c>
      <c r="W34" s="2"/>
      <c r="X34" s="1"/>
      <c r="Y34" s="1"/>
      <c r="Z34" s="1"/>
      <c r="AA34" s="1"/>
      <c r="AB34" s="1"/>
    </row>
    <row r="35" spans="1:28" ht="15" customHeight="1" x14ac:dyDescent="0.25">
      <c r="A35" s="4">
        <f t="shared" si="0"/>
        <v>23</v>
      </c>
      <c r="B35" s="43">
        <v>43846</v>
      </c>
      <c r="C35" s="44">
        <v>0</v>
      </c>
      <c r="D35" s="44">
        <v>0</v>
      </c>
      <c r="E35" s="44">
        <v>0</v>
      </c>
      <c r="F35" s="44">
        <v>0</v>
      </c>
      <c r="G35" s="44">
        <v>0</v>
      </c>
      <c r="H35" s="44">
        <v>0</v>
      </c>
      <c r="I35" s="44">
        <v>0</v>
      </c>
      <c r="J35" s="44">
        <v>0</v>
      </c>
      <c r="K35" s="44">
        <v>0</v>
      </c>
      <c r="L35" s="44">
        <v>0</v>
      </c>
      <c r="M35" s="44">
        <v>0</v>
      </c>
      <c r="N35" s="45" t="s">
        <v>57</v>
      </c>
      <c r="O35" s="64">
        <v>0</v>
      </c>
      <c r="P35" s="17" t="s">
        <v>133</v>
      </c>
      <c r="Q35" s="6">
        <v>0.24</v>
      </c>
      <c r="R35" s="37" t="s">
        <v>32</v>
      </c>
      <c r="S35" s="10">
        <v>2</v>
      </c>
      <c r="T35" s="60">
        <f t="shared" si="1"/>
        <v>0.48</v>
      </c>
      <c r="U35" s="5" t="s">
        <v>116</v>
      </c>
      <c r="V35" s="11" t="s">
        <v>134</v>
      </c>
      <c r="W35" s="2"/>
      <c r="X35" s="1"/>
      <c r="Y35" s="1"/>
      <c r="Z35" s="1"/>
      <c r="AA35" s="1"/>
      <c r="AB35" s="1"/>
    </row>
    <row r="36" spans="1:28" ht="15" customHeight="1" x14ac:dyDescent="0.25">
      <c r="A36" s="4">
        <f t="shared" si="0"/>
        <v>24</v>
      </c>
      <c r="B36" s="43">
        <v>43847</v>
      </c>
      <c r="C36" s="44">
        <v>0</v>
      </c>
      <c r="D36" s="44">
        <v>0</v>
      </c>
      <c r="E36" s="44">
        <v>0</v>
      </c>
      <c r="F36" s="44">
        <v>0</v>
      </c>
      <c r="G36" s="44">
        <v>0</v>
      </c>
      <c r="H36" s="44">
        <v>0</v>
      </c>
      <c r="I36" s="44">
        <v>0</v>
      </c>
      <c r="J36" s="44">
        <v>0</v>
      </c>
      <c r="K36" s="44">
        <v>0</v>
      </c>
      <c r="L36" s="44">
        <v>0</v>
      </c>
      <c r="M36" s="44">
        <v>0</v>
      </c>
      <c r="N36" s="45" t="s">
        <v>57</v>
      </c>
      <c r="O36" s="64">
        <v>0</v>
      </c>
      <c r="P36" s="17" t="s">
        <v>136</v>
      </c>
      <c r="Q36" s="6">
        <v>0.38</v>
      </c>
      <c r="R36" s="37" t="s">
        <v>32</v>
      </c>
      <c r="S36" s="10">
        <v>1</v>
      </c>
      <c r="T36" s="60">
        <f t="shared" si="1"/>
        <v>0.38</v>
      </c>
      <c r="U36" s="5" t="s">
        <v>120</v>
      </c>
      <c r="V36" s="11" t="s">
        <v>135</v>
      </c>
      <c r="W36" s="2"/>
      <c r="X36" s="1"/>
      <c r="Y36" s="1"/>
      <c r="Z36" s="1"/>
      <c r="AA36" s="1"/>
      <c r="AB36" s="1"/>
    </row>
    <row r="37" spans="1:28" ht="15" customHeight="1" x14ac:dyDescent="0.25">
      <c r="A37" s="4">
        <f t="shared" si="0"/>
        <v>25</v>
      </c>
      <c r="B37" s="43">
        <v>43839</v>
      </c>
      <c r="C37" s="44">
        <v>0</v>
      </c>
      <c r="D37" s="44">
        <v>0</v>
      </c>
      <c r="E37" s="44">
        <v>0</v>
      </c>
      <c r="F37" s="44">
        <v>0</v>
      </c>
      <c r="G37" s="44">
        <v>0</v>
      </c>
      <c r="H37" s="44">
        <v>0</v>
      </c>
      <c r="I37" s="44">
        <v>0</v>
      </c>
      <c r="J37" s="44">
        <v>0</v>
      </c>
      <c r="K37" s="44">
        <v>0</v>
      </c>
      <c r="L37" s="44">
        <v>0</v>
      </c>
      <c r="M37" s="44">
        <v>0</v>
      </c>
      <c r="N37" s="45" t="s">
        <v>57</v>
      </c>
      <c r="O37" s="64">
        <v>0</v>
      </c>
      <c r="P37" s="17" t="s">
        <v>137</v>
      </c>
      <c r="Q37" s="6">
        <v>3.2000000000000001E-2</v>
      </c>
      <c r="R37" s="37" t="s">
        <v>32</v>
      </c>
      <c r="S37" s="10">
        <v>10</v>
      </c>
      <c r="T37" s="60">
        <f t="shared" si="1"/>
        <v>0.32</v>
      </c>
      <c r="U37" s="5" t="s">
        <v>78</v>
      </c>
      <c r="V37" s="11" t="s">
        <v>138</v>
      </c>
      <c r="W37" s="2"/>
      <c r="X37" s="1"/>
      <c r="Y37" s="1"/>
      <c r="Z37" s="1"/>
      <c r="AA37" s="1"/>
      <c r="AB37" s="1"/>
    </row>
    <row r="38" spans="1:28" ht="15" customHeight="1" x14ac:dyDescent="0.25">
      <c r="A38" s="4">
        <f t="shared" si="0"/>
        <v>26</v>
      </c>
      <c r="B38" s="43">
        <v>43844</v>
      </c>
      <c r="C38" s="44">
        <v>0</v>
      </c>
      <c r="D38" s="44">
        <v>0</v>
      </c>
      <c r="E38" s="44">
        <v>0</v>
      </c>
      <c r="F38" s="44">
        <v>0</v>
      </c>
      <c r="G38" s="44">
        <v>0</v>
      </c>
      <c r="H38" s="44">
        <v>0</v>
      </c>
      <c r="I38" s="44">
        <v>0</v>
      </c>
      <c r="J38" s="44">
        <v>0</v>
      </c>
      <c r="K38" s="44">
        <v>0</v>
      </c>
      <c r="L38" s="44">
        <v>0</v>
      </c>
      <c r="M38" s="44">
        <v>0</v>
      </c>
      <c r="N38" s="45" t="s">
        <v>57</v>
      </c>
      <c r="O38" s="64">
        <v>0</v>
      </c>
      <c r="P38" s="17" t="s">
        <v>137</v>
      </c>
      <c r="Q38" s="6">
        <v>3.2000000000000001E-2</v>
      </c>
      <c r="R38" s="37" t="s">
        <v>32</v>
      </c>
      <c r="S38" s="35">
        <v>16</v>
      </c>
      <c r="T38" s="60">
        <f t="shared" si="1"/>
        <v>0.51200000000000001</v>
      </c>
      <c r="U38" s="5" t="s">
        <v>78</v>
      </c>
      <c r="V38" s="11" t="s">
        <v>139</v>
      </c>
      <c r="W38" s="2"/>
      <c r="X38" s="1"/>
      <c r="Y38" s="1"/>
      <c r="Z38" s="1"/>
      <c r="AA38" s="1"/>
      <c r="AB38" s="1"/>
    </row>
    <row r="39" spans="1:28" ht="15" customHeight="1" x14ac:dyDescent="0.25">
      <c r="A39" s="4">
        <f t="shared" si="0"/>
        <v>27</v>
      </c>
      <c r="B39" s="43">
        <v>43844</v>
      </c>
      <c r="C39" s="44">
        <v>0</v>
      </c>
      <c r="D39" s="44">
        <v>0</v>
      </c>
      <c r="E39" s="44">
        <v>0</v>
      </c>
      <c r="F39" s="44">
        <v>0</v>
      </c>
      <c r="G39" s="44">
        <v>0</v>
      </c>
      <c r="H39" s="44">
        <v>0</v>
      </c>
      <c r="I39" s="44">
        <v>0</v>
      </c>
      <c r="J39" s="44">
        <v>0</v>
      </c>
      <c r="K39" s="44">
        <v>0</v>
      </c>
      <c r="L39" s="44">
        <v>0</v>
      </c>
      <c r="M39" s="44">
        <v>0</v>
      </c>
      <c r="N39" s="45" t="s">
        <v>57</v>
      </c>
      <c r="O39" s="64">
        <v>0</v>
      </c>
      <c r="P39" s="17" t="s">
        <v>137</v>
      </c>
      <c r="Q39" s="6">
        <v>3.2000000000000001E-2</v>
      </c>
      <c r="R39" s="37" t="s">
        <v>32</v>
      </c>
      <c r="S39" s="10">
        <v>4</v>
      </c>
      <c r="T39" s="60">
        <f t="shared" si="1"/>
        <v>0.128</v>
      </c>
      <c r="U39" s="5" t="s">
        <v>78</v>
      </c>
      <c r="V39" s="11" t="s">
        <v>139</v>
      </c>
      <c r="W39" s="2"/>
      <c r="X39" s="1"/>
      <c r="Y39" s="1"/>
      <c r="Z39" s="1"/>
      <c r="AA39" s="1"/>
      <c r="AB39" s="1"/>
    </row>
    <row r="40" spans="1:28" ht="17.25" customHeight="1" x14ac:dyDescent="0.25">
      <c r="A40" s="4">
        <f t="shared" si="0"/>
        <v>28</v>
      </c>
      <c r="B40" s="43">
        <v>43853</v>
      </c>
      <c r="C40" s="44">
        <v>0</v>
      </c>
      <c r="D40" s="44">
        <v>0</v>
      </c>
      <c r="E40" s="44">
        <v>0</v>
      </c>
      <c r="F40" s="44">
        <v>0</v>
      </c>
      <c r="G40" s="44">
        <v>0</v>
      </c>
      <c r="H40" s="44">
        <v>0</v>
      </c>
      <c r="I40" s="44">
        <v>0</v>
      </c>
      <c r="J40" s="44">
        <v>0</v>
      </c>
      <c r="K40" s="44">
        <v>0</v>
      </c>
      <c r="L40" s="44">
        <v>0</v>
      </c>
      <c r="M40" s="44">
        <v>0</v>
      </c>
      <c r="N40" s="45" t="s">
        <v>57</v>
      </c>
      <c r="O40" s="64">
        <v>0</v>
      </c>
      <c r="P40" s="17" t="s">
        <v>137</v>
      </c>
      <c r="Q40" s="6">
        <v>1.7999999999999999E-2</v>
      </c>
      <c r="R40" s="9" t="s">
        <v>32</v>
      </c>
      <c r="S40" s="10">
        <v>2</v>
      </c>
      <c r="T40" s="60">
        <f t="shared" si="1"/>
        <v>3.5999999999999997E-2</v>
      </c>
      <c r="U40" s="5" t="s">
        <v>78</v>
      </c>
      <c r="V40" s="11" t="s">
        <v>140</v>
      </c>
      <c r="W40" s="2"/>
      <c r="X40" s="1"/>
      <c r="Y40" s="1"/>
      <c r="Z40" s="1"/>
      <c r="AA40" s="1"/>
      <c r="AB40" s="1"/>
    </row>
    <row r="41" spans="1:28" ht="18.75" customHeight="1" x14ac:dyDescent="0.25">
      <c r="A41" s="4">
        <f t="shared" si="0"/>
        <v>29</v>
      </c>
      <c r="B41" s="43">
        <v>43853</v>
      </c>
      <c r="C41" s="44">
        <v>0</v>
      </c>
      <c r="D41" s="44">
        <v>0</v>
      </c>
      <c r="E41" s="44">
        <v>0</v>
      </c>
      <c r="F41" s="44">
        <v>0</v>
      </c>
      <c r="G41" s="44">
        <v>0</v>
      </c>
      <c r="H41" s="44">
        <v>0</v>
      </c>
      <c r="I41" s="44">
        <v>0</v>
      </c>
      <c r="J41" s="44">
        <v>0</v>
      </c>
      <c r="K41" s="44">
        <v>0</v>
      </c>
      <c r="L41" s="44">
        <v>0</v>
      </c>
      <c r="M41" s="44">
        <v>0</v>
      </c>
      <c r="N41" s="45" t="s">
        <v>57</v>
      </c>
      <c r="O41" s="64">
        <v>0</v>
      </c>
      <c r="P41" s="17" t="s">
        <v>137</v>
      </c>
      <c r="Q41" s="60">
        <v>1.2999999999999999E-2</v>
      </c>
      <c r="R41" s="24" t="s">
        <v>32</v>
      </c>
      <c r="S41" s="25">
        <v>2</v>
      </c>
      <c r="T41" s="60">
        <f t="shared" si="1"/>
        <v>2.5999999999999999E-2</v>
      </c>
      <c r="U41" s="5" t="s">
        <v>78</v>
      </c>
      <c r="V41" s="11" t="s">
        <v>141</v>
      </c>
      <c r="W41" s="2"/>
      <c r="X41" s="1"/>
      <c r="Y41" s="1"/>
      <c r="Z41" s="1"/>
      <c r="AA41" s="1"/>
      <c r="AB41" s="1"/>
    </row>
    <row r="42" spans="1:28" ht="16.5" customHeight="1" x14ac:dyDescent="0.25">
      <c r="A42" s="4">
        <f t="shared" si="0"/>
        <v>30</v>
      </c>
      <c r="B42" s="43">
        <v>43851</v>
      </c>
      <c r="C42" s="44">
        <v>0</v>
      </c>
      <c r="D42" s="44">
        <v>0</v>
      </c>
      <c r="E42" s="44">
        <v>0</v>
      </c>
      <c r="F42" s="44">
        <v>0</v>
      </c>
      <c r="G42" s="44">
        <v>0</v>
      </c>
      <c r="H42" s="44">
        <v>0</v>
      </c>
      <c r="I42" s="44">
        <v>0</v>
      </c>
      <c r="J42" s="44">
        <v>0</v>
      </c>
      <c r="K42" s="44">
        <v>0</v>
      </c>
      <c r="L42" s="44">
        <v>0</v>
      </c>
      <c r="M42" s="44">
        <v>0</v>
      </c>
      <c r="N42" s="45" t="s">
        <v>57</v>
      </c>
      <c r="O42" s="64">
        <v>0</v>
      </c>
      <c r="P42" s="17" t="s">
        <v>137</v>
      </c>
      <c r="Q42" s="60">
        <v>3.2000000000000001E-2</v>
      </c>
      <c r="R42" s="24" t="s">
        <v>32</v>
      </c>
      <c r="S42" s="25">
        <v>10</v>
      </c>
      <c r="T42" s="60">
        <f t="shared" si="1"/>
        <v>0.32</v>
      </c>
      <c r="U42" s="5" t="s">
        <v>78</v>
      </c>
      <c r="V42" s="11" t="s">
        <v>142</v>
      </c>
      <c r="W42" s="2"/>
      <c r="X42" s="1"/>
      <c r="Y42" s="1"/>
      <c r="Z42" s="1"/>
      <c r="AA42" s="1"/>
      <c r="AB42" s="1"/>
    </row>
    <row r="43" spans="1:28" ht="22.5" customHeight="1" x14ac:dyDescent="0.25">
      <c r="A43" s="4">
        <f t="shared" si="0"/>
        <v>31</v>
      </c>
      <c r="B43" s="43">
        <v>43851</v>
      </c>
      <c r="C43" s="44">
        <v>0</v>
      </c>
      <c r="D43" s="44">
        <v>0</v>
      </c>
      <c r="E43" s="44">
        <v>0</v>
      </c>
      <c r="F43" s="44">
        <v>0</v>
      </c>
      <c r="G43" s="44">
        <v>0</v>
      </c>
      <c r="H43" s="44">
        <v>0</v>
      </c>
      <c r="I43" s="44">
        <v>0</v>
      </c>
      <c r="J43" s="44">
        <v>0</v>
      </c>
      <c r="K43" s="44">
        <v>0</v>
      </c>
      <c r="L43" s="44">
        <v>0</v>
      </c>
      <c r="M43" s="44">
        <v>0</v>
      </c>
      <c r="N43" s="45" t="s">
        <v>57</v>
      </c>
      <c r="O43" s="64">
        <v>0</v>
      </c>
      <c r="P43" s="17" t="s">
        <v>137</v>
      </c>
      <c r="Q43" s="60">
        <v>3.2000000000000001E-2</v>
      </c>
      <c r="R43" s="24" t="s">
        <v>32</v>
      </c>
      <c r="S43" s="25">
        <v>10</v>
      </c>
      <c r="T43" s="60">
        <f t="shared" si="1"/>
        <v>0.32</v>
      </c>
      <c r="U43" s="5" t="s">
        <v>78</v>
      </c>
      <c r="V43" s="11" t="s">
        <v>143</v>
      </c>
      <c r="W43" s="3"/>
      <c r="X43" s="1"/>
      <c r="Y43" s="1"/>
      <c r="Z43" s="1"/>
      <c r="AA43" s="1"/>
      <c r="AB43" s="1"/>
    </row>
    <row r="44" spans="1:28" ht="20.25" customHeight="1" x14ac:dyDescent="0.25">
      <c r="A44" s="4">
        <f t="shared" si="0"/>
        <v>32</v>
      </c>
      <c r="B44" s="43">
        <v>43861</v>
      </c>
      <c r="C44" s="44">
        <v>0</v>
      </c>
      <c r="D44" s="44">
        <v>0</v>
      </c>
      <c r="E44" s="44">
        <v>0</v>
      </c>
      <c r="F44" s="44">
        <v>0</v>
      </c>
      <c r="G44" s="44">
        <v>0</v>
      </c>
      <c r="H44" s="44">
        <v>0</v>
      </c>
      <c r="I44" s="44">
        <v>0</v>
      </c>
      <c r="J44" s="44">
        <v>0</v>
      </c>
      <c r="K44" s="44">
        <v>0</v>
      </c>
      <c r="L44" s="44">
        <v>0</v>
      </c>
      <c r="M44" s="44">
        <v>0</v>
      </c>
      <c r="N44" s="45" t="s">
        <v>57</v>
      </c>
      <c r="O44" s="64">
        <v>0</v>
      </c>
      <c r="P44" s="17" t="s">
        <v>137</v>
      </c>
      <c r="Q44" s="60">
        <v>3.2000000000000001E-2</v>
      </c>
      <c r="R44" s="24" t="s">
        <v>32</v>
      </c>
      <c r="S44" s="25">
        <v>20</v>
      </c>
      <c r="T44" s="60">
        <f t="shared" si="1"/>
        <v>0.64</v>
      </c>
      <c r="U44" s="5" t="s">
        <v>78</v>
      </c>
      <c r="V44" s="11" t="s">
        <v>144</v>
      </c>
      <c r="W44" s="2"/>
      <c r="X44" s="1"/>
      <c r="Y44" s="1"/>
      <c r="Z44" s="1"/>
      <c r="AA44" s="1"/>
      <c r="AB44" s="1"/>
    </row>
    <row r="45" spans="1:28" ht="18" customHeight="1" x14ac:dyDescent="0.25">
      <c r="A45" s="4">
        <f t="shared" si="0"/>
        <v>33</v>
      </c>
      <c r="B45" s="43">
        <v>43861</v>
      </c>
      <c r="C45" s="44">
        <v>0</v>
      </c>
      <c r="D45" s="44">
        <v>0</v>
      </c>
      <c r="E45" s="44">
        <v>0</v>
      </c>
      <c r="F45" s="44">
        <v>0</v>
      </c>
      <c r="G45" s="44">
        <v>0</v>
      </c>
      <c r="H45" s="44">
        <v>0</v>
      </c>
      <c r="I45" s="44">
        <v>0</v>
      </c>
      <c r="J45" s="44">
        <v>0</v>
      </c>
      <c r="K45" s="44">
        <v>0</v>
      </c>
      <c r="L45" s="44">
        <v>0</v>
      </c>
      <c r="M45" s="44">
        <v>0</v>
      </c>
      <c r="N45" s="45" t="s">
        <v>57</v>
      </c>
      <c r="O45" s="64">
        <v>0</v>
      </c>
      <c r="P45" s="17" t="s">
        <v>115</v>
      </c>
      <c r="Q45" s="60">
        <v>0.4</v>
      </c>
      <c r="R45" s="24" t="s">
        <v>32</v>
      </c>
      <c r="S45" s="25">
        <v>1</v>
      </c>
      <c r="T45" s="60">
        <f t="shared" si="1"/>
        <v>0.4</v>
      </c>
      <c r="U45" s="5" t="s">
        <v>108</v>
      </c>
      <c r="V45" s="11" t="s">
        <v>146</v>
      </c>
      <c r="W45" s="2"/>
      <c r="X45" s="1"/>
      <c r="Y45" s="1"/>
      <c r="Z45" s="1"/>
      <c r="AA45" s="1"/>
      <c r="AB45" s="1"/>
    </row>
    <row r="46" spans="1:28" ht="19.5" customHeight="1" x14ac:dyDescent="0.25">
      <c r="A46" s="4">
        <f t="shared" si="0"/>
        <v>34</v>
      </c>
      <c r="B46" s="43">
        <v>43861</v>
      </c>
      <c r="C46" s="44">
        <v>0</v>
      </c>
      <c r="D46" s="44">
        <v>0</v>
      </c>
      <c r="E46" s="44">
        <v>0</v>
      </c>
      <c r="F46" s="44">
        <v>0</v>
      </c>
      <c r="G46" s="44">
        <v>0</v>
      </c>
      <c r="H46" s="44">
        <v>0</v>
      </c>
      <c r="I46" s="44">
        <v>0</v>
      </c>
      <c r="J46" s="44">
        <v>0</v>
      </c>
      <c r="K46" s="44">
        <v>0</v>
      </c>
      <c r="L46" s="44">
        <v>0</v>
      </c>
      <c r="M46" s="44">
        <v>0</v>
      </c>
      <c r="N46" s="45" t="s">
        <v>57</v>
      </c>
      <c r="O46" s="64">
        <v>0</v>
      </c>
      <c r="P46" s="17" t="s">
        <v>145</v>
      </c>
      <c r="Q46" s="60">
        <v>8.9600000000000009</v>
      </c>
      <c r="R46" s="24" t="s">
        <v>32</v>
      </c>
      <c r="S46" s="25">
        <v>1</v>
      </c>
      <c r="T46" s="60">
        <f t="shared" si="1"/>
        <v>8.9600000000000009</v>
      </c>
      <c r="U46" s="5" t="s">
        <v>108</v>
      </c>
      <c r="V46" s="11" t="s">
        <v>146</v>
      </c>
      <c r="W46" s="2"/>
      <c r="X46" s="1"/>
      <c r="Y46" s="1"/>
      <c r="Z46" s="1"/>
      <c r="AA46" s="1"/>
      <c r="AB46" s="1"/>
    </row>
    <row r="47" spans="1:28" x14ac:dyDescent="0.25">
      <c r="A47" s="4">
        <f t="shared" si="0"/>
        <v>35</v>
      </c>
      <c r="B47" s="43">
        <v>43861</v>
      </c>
      <c r="C47" s="44">
        <v>0</v>
      </c>
      <c r="D47" s="44">
        <v>0</v>
      </c>
      <c r="E47" s="44">
        <v>0</v>
      </c>
      <c r="F47" s="44">
        <v>0</v>
      </c>
      <c r="G47" s="44">
        <v>0</v>
      </c>
      <c r="H47" s="44">
        <v>0</v>
      </c>
      <c r="I47" s="44">
        <v>0</v>
      </c>
      <c r="J47" s="44">
        <v>0</v>
      </c>
      <c r="K47" s="44">
        <v>0</v>
      </c>
      <c r="L47" s="44">
        <v>0</v>
      </c>
      <c r="M47" s="44">
        <v>0</v>
      </c>
      <c r="N47" s="45" t="s">
        <v>57</v>
      </c>
      <c r="O47" s="64">
        <v>0</v>
      </c>
      <c r="P47" s="17" t="s">
        <v>147</v>
      </c>
      <c r="Q47" s="60">
        <v>0.76</v>
      </c>
      <c r="R47" s="24" t="s">
        <v>32</v>
      </c>
      <c r="S47" s="25">
        <v>1</v>
      </c>
      <c r="T47" s="60">
        <f t="shared" si="1"/>
        <v>0.76</v>
      </c>
      <c r="U47" s="5" t="s">
        <v>128</v>
      </c>
      <c r="V47" s="11" t="s">
        <v>148</v>
      </c>
      <c r="W47" s="2"/>
      <c r="X47" s="1"/>
      <c r="Y47" s="1"/>
      <c r="Z47" s="1"/>
      <c r="AA47" s="1"/>
      <c r="AB47" s="1"/>
    </row>
    <row r="48" spans="1:28" x14ac:dyDescent="0.25">
      <c r="A48" s="4">
        <f t="shared" si="0"/>
        <v>36</v>
      </c>
      <c r="B48" s="74">
        <v>43861</v>
      </c>
      <c r="C48" s="44">
        <v>0</v>
      </c>
      <c r="D48" s="44">
        <v>0</v>
      </c>
      <c r="E48" s="44">
        <v>0</v>
      </c>
      <c r="F48" s="44">
        <v>0</v>
      </c>
      <c r="G48" s="44">
        <v>0</v>
      </c>
      <c r="H48" s="44">
        <v>0</v>
      </c>
      <c r="I48" s="44">
        <v>0</v>
      </c>
      <c r="J48" s="44">
        <v>0</v>
      </c>
      <c r="K48" s="44">
        <v>0</v>
      </c>
      <c r="L48" s="44">
        <v>0</v>
      </c>
      <c r="M48" s="44">
        <v>0</v>
      </c>
      <c r="N48" s="45" t="s">
        <v>57</v>
      </c>
      <c r="O48" s="64">
        <v>0</v>
      </c>
      <c r="P48" s="17" t="s">
        <v>149</v>
      </c>
      <c r="Q48" s="60">
        <v>0.32</v>
      </c>
      <c r="R48" s="24" t="s">
        <v>32</v>
      </c>
      <c r="S48" s="25">
        <v>1</v>
      </c>
      <c r="T48" s="60">
        <f t="shared" si="1"/>
        <v>0.32</v>
      </c>
      <c r="U48" s="5" t="s">
        <v>128</v>
      </c>
      <c r="V48" s="11" t="s">
        <v>148</v>
      </c>
    </row>
    <row r="49" spans="1:22" ht="14.25" customHeight="1" x14ac:dyDescent="0.25">
      <c r="A49" s="4">
        <f t="shared" si="0"/>
        <v>37</v>
      </c>
      <c r="B49" s="74">
        <v>43840</v>
      </c>
      <c r="C49" s="44">
        <v>0</v>
      </c>
      <c r="D49" s="44">
        <v>0</v>
      </c>
      <c r="E49" s="44">
        <v>0</v>
      </c>
      <c r="F49" s="44">
        <v>0</v>
      </c>
      <c r="G49" s="44">
        <v>0</v>
      </c>
      <c r="H49" s="44">
        <v>0</v>
      </c>
      <c r="I49" s="44">
        <v>0</v>
      </c>
      <c r="J49" s="44">
        <v>0</v>
      </c>
      <c r="K49" s="44">
        <v>0</v>
      </c>
      <c r="L49" s="44">
        <v>0</v>
      </c>
      <c r="M49" s="44">
        <v>0</v>
      </c>
      <c r="N49" s="45" t="s">
        <v>57</v>
      </c>
      <c r="O49" s="64">
        <v>0</v>
      </c>
      <c r="P49" s="17" t="s">
        <v>150</v>
      </c>
      <c r="Q49" s="60">
        <v>0.14000000000000001</v>
      </c>
      <c r="R49" s="24" t="s">
        <v>32</v>
      </c>
      <c r="S49" s="25">
        <v>1</v>
      </c>
      <c r="T49" s="60">
        <f t="shared" si="1"/>
        <v>0.14000000000000001</v>
      </c>
      <c r="U49" s="11" t="s">
        <v>151</v>
      </c>
      <c r="V49" s="11" t="s">
        <v>152</v>
      </c>
    </row>
    <row r="50" spans="1:22" ht="16.5" customHeight="1" x14ac:dyDescent="0.25">
      <c r="A50" s="4">
        <f t="shared" si="0"/>
        <v>38</v>
      </c>
      <c r="B50" s="74">
        <v>43840</v>
      </c>
      <c r="C50" s="44">
        <v>0</v>
      </c>
      <c r="D50" s="44">
        <v>0</v>
      </c>
      <c r="E50" s="44">
        <v>0</v>
      </c>
      <c r="F50" s="44">
        <v>0</v>
      </c>
      <c r="G50" s="44">
        <v>0</v>
      </c>
      <c r="H50" s="44">
        <v>0</v>
      </c>
      <c r="I50" s="44">
        <v>0</v>
      </c>
      <c r="J50" s="44">
        <v>0</v>
      </c>
      <c r="K50" s="44">
        <v>0</v>
      </c>
      <c r="L50" s="44">
        <v>0</v>
      </c>
      <c r="M50" s="44">
        <v>0</v>
      </c>
      <c r="N50" s="45" t="s">
        <v>57</v>
      </c>
      <c r="O50" s="64">
        <v>0</v>
      </c>
      <c r="P50" s="17" t="s">
        <v>153</v>
      </c>
      <c r="Q50" s="60">
        <v>0.18</v>
      </c>
      <c r="R50" s="24" t="s">
        <v>32</v>
      </c>
      <c r="S50" s="25">
        <v>2</v>
      </c>
      <c r="T50" s="60">
        <f t="shared" si="1"/>
        <v>0.36</v>
      </c>
      <c r="U50" s="11" t="s">
        <v>151</v>
      </c>
      <c r="V50" s="11" t="s">
        <v>156</v>
      </c>
    </row>
    <row r="51" spans="1:22" x14ac:dyDescent="0.25">
      <c r="A51" s="4">
        <f t="shared" si="0"/>
        <v>39</v>
      </c>
      <c r="B51" s="74">
        <v>43840</v>
      </c>
      <c r="C51" s="44">
        <v>0</v>
      </c>
      <c r="D51" s="44">
        <v>0</v>
      </c>
      <c r="E51" s="44">
        <v>0</v>
      </c>
      <c r="F51" s="44">
        <v>0</v>
      </c>
      <c r="G51" s="44">
        <v>0</v>
      </c>
      <c r="H51" s="44">
        <v>0</v>
      </c>
      <c r="I51" s="44">
        <v>0</v>
      </c>
      <c r="J51" s="44">
        <v>0</v>
      </c>
      <c r="K51" s="44">
        <v>0</v>
      </c>
      <c r="L51" s="44">
        <v>0</v>
      </c>
      <c r="M51" s="44">
        <v>0</v>
      </c>
      <c r="N51" s="45" t="s">
        <v>57</v>
      </c>
      <c r="O51" s="64">
        <v>0</v>
      </c>
      <c r="P51" s="17" t="s">
        <v>154</v>
      </c>
      <c r="Q51" s="60">
        <v>0.18</v>
      </c>
      <c r="R51" s="24" t="s">
        <v>32</v>
      </c>
      <c r="S51" s="25">
        <v>4</v>
      </c>
      <c r="T51" s="60">
        <f t="shared" si="1"/>
        <v>0.72</v>
      </c>
      <c r="U51" s="11" t="s">
        <v>151</v>
      </c>
      <c r="V51" s="11" t="s">
        <v>156</v>
      </c>
    </row>
    <row r="52" spans="1:22" x14ac:dyDescent="0.25">
      <c r="A52" s="4">
        <f t="shared" si="0"/>
        <v>40</v>
      </c>
      <c r="B52" s="74">
        <v>43845</v>
      </c>
      <c r="C52" s="44">
        <v>0</v>
      </c>
      <c r="D52" s="44">
        <v>0</v>
      </c>
      <c r="E52" s="44">
        <v>0</v>
      </c>
      <c r="F52" s="44">
        <v>0</v>
      </c>
      <c r="G52" s="44">
        <v>0</v>
      </c>
      <c r="H52" s="44">
        <v>0</v>
      </c>
      <c r="I52" s="44">
        <v>0</v>
      </c>
      <c r="J52" s="44">
        <v>0</v>
      </c>
      <c r="K52" s="44">
        <v>0</v>
      </c>
      <c r="L52" s="44">
        <v>0</v>
      </c>
      <c r="M52" s="44">
        <v>0</v>
      </c>
      <c r="N52" s="45" t="s">
        <v>57</v>
      </c>
      <c r="O52" s="64">
        <v>0</v>
      </c>
      <c r="P52" s="17" t="s">
        <v>157</v>
      </c>
      <c r="Q52" s="60">
        <v>0.9</v>
      </c>
      <c r="R52" s="24" t="s">
        <v>32</v>
      </c>
      <c r="S52" s="25">
        <v>1</v>
      </c>
      <c r="T52" s="60">
        <f t="shared" si="1"/>
        <v>0.9</v>
      </c>
      <c r="U52" s="11" t="s">
        <v>158</v>
      </c>
      <c r="V52" s="11" t="s">
        <v>159</v>
      </c>
    </row>
    <row r="53" spans="1:22" x14ac:dyDescent="0.25">
      <c r="A53" s="4">
        <f t="shared" si="0"/>
        <v>41</v>
      </c>
      <c r="B53" s="74">
        <v>43844</v>
      </c>
      <c r="C53" s="44">
        <v>0</v>
      </c>
      <c r="D53" s="44">
        <v>0</v>
      </c>
      <c r="E53" s="44">
        <v>0</v>
      </c>
      <c r="F53" s="44">
        <v>0</v>
      </c>
      <c r="G53" s="44">
        <v>0</v>
      </c>
      <c r="H53" s="44">
        <v>0</v>
      </c>
      <c r="I53" s="44">
        <v>0</v>
      </c>
      <c r="J53" s="44">
        <v>0</v>
      </c>
      <c r="K53" s="44">
        <v>0</v>
      </c>
      <c r="L53" s="44">
        <v>0</v>
      </c>
      <c r="M53" s="44">
        <v>0</v>
      </c>
      <c r="N53" s="45" t="s">
        <v>57</v>
      </c>
      <c r="O53" s="64">
        <v>0</v>
      </c>
      <c r="P53" s="17" t="s">
        <v>160</v>
      </c>
      <c r="Q53" s="60">
        <v>0.22</v>
      </c>
      <c r="R53" s="24" t="s">
        <v>32</v>
      </c>
      <c r="S53" s="25">
        <v>1</v>
      </c>
      <c r="T53" s="60">
        <f t="shared" si="1"/>
        <v>0.22</v>
      </c>
      <c r="U53" s="5" t="s">
        <v>102</v>
      </c>
      <c r="V53" s="11" t="s">
        <v>161</v>
      </c>
    </row>
    <row r="54" spans="1:22" x14ac:dyDescent="0.25">
      <c r="A54" s="4">
        <f t="shared" si="0"/>
        <v>42</v>
      </c>
      <c r="B54" s="74">
        <v>43844</v>
      </c>
      <c r="C54" s="44">
        <v>0</v>
      </c>
      <c r="D54" s="44">
        <v>0</v>
      </c>
      <c r="E54" s="44">
        <v>0</v>
      </c>
      <c r="F54" s="44">
        <v>0</v>
      </c>
      <c r="G54" s="44">
        <v>0</v>
      </c>
      <c r="H54" s="44">
        <v>0</v>
      </c>
      <c r="I54" s="44">
        <v>0</v>
      </c>
      <c r="J54" s="44">
        <v>0</v>
      </c>
      <c r="K54" s="44">
        <v>0</v>
      </c>
      <c r="L54" s="44">
        <v>0</v>
      </c>
      <c r="M54" s="44">
        <v>0</v>
      </c>
      <c r="N54" s="45" t="s">
        <v>57</v>
      </c>
      <c r="O54" s="64">
        <v>0</v>
      </c>
      <c r="P54" s="17" t="s">
        <v>162</v>
      </c>
      <c r="Q54" s="60">
        <v>0.25</v>
      </c>
      <c r="R54" s="24" t="s">
        <v>32</v>
      </c>
      <c r="S54" s="25">
        <v>1</v>
      </c>
      <c r="T54" s="60">
        <f t="shared" si="1"/>
        <v>0.25</v>
      </c>
      <c r="U54" s="5" t="s">
        <v>102</v>
      </c>
      <c r="V54" s="11" t="s">
        <v>161</v>
      </c>
    </row>
    <row r="55" spans="1:22" x14ac:dyDescent="0.25">
      <c r="A55" s="4">
        <f t="shared" si="0"/>
        <v>43</v>
      </c>
      <c r="B55" s="74">
        <v>43844</v>
      </c>
      <c r="C55" s="44">
        <v>0</v>
      </c>
      <c r="D55" s="44">
        <v>0</v>
      </c>
      <c r="E55" s="44">
        <v>0</v>
      </c>
      <c r="F55" s="44">
        <v>0</v>
      </c>
      <c r="G55" s="44">
        <v>0</v>
      </c>
      <c r="H55" s="44">
        <v>0</v>
      </c>
      <c r="I55" s="44">
        <v>0</v>
      </c>
      <c r="J55" s="44">
        <v>0</v>
      </c>
      <c r="K55" s="44">
        <v>0</v>
      </c>
      <c r="L55" s="44">
        <v>0</v>
      </c>
      <c r="M55" s="44">
        <v>0</v>
      </c>
      <c r="N55" s="45" t="s">
        <v>57</v>
      </c>
      <c r="O55" s="64">
        <v>0</v>
      </c>
      <c r="P55" s="17" t="s">
        <v>164</v>
      </c>
      <c r="Q55" s="60">
        <v>7.0000000000000007E-2</v>
      </c>
      <c r="R55" s="24" t="s">
        <v>165</v>
      </c>
      <c r="S55" s="25">
        <v>10</v>
      </c>
      <c r="T55" s="60">
        <f t="shared" si="1"/>
        <v>0.70000000000000007</v>
      </c>
      <c r="U55" s="5" t="s">
        <v>102</v>
      </c>
      <c r="V55" s="11" t="s">
        <v>161</v>
      </c>
    </row>
    <row r="56" spans="1:22" x14ac:dyDescent="0.25">
      <c r="A56" s="4">
        <f t="shared" si="0"/>
        <v>44</v>
      </c>
      <c r="B56" s="74">
        <v>43844</v>
      </c>
      <c r="C56" s="44">
        <v>0</v>
      </c>
      <c r="D56" s="44">
        <v>0</v>
      </c>
      <c r="E56" s="44">
        <v>0</v>
      </c>
      <c r="F56" s="44">
        <v>0</v>
      </c>
      <c r="G56" s="44">
        <v>0</v>
      </c>
      <c r="H56" s="44">
        <v>0</v>
      </c>
      <c r="I56" s="44">
        <v>0</v>
      </c>
      <c r="J56" s="44">
        <v>0</v>
      </c>
      <c r="K56" s="44">
        <v>0</v>
      </c>
      <c r="L56" s="44">
        <v>0</v>
      </c>
      <c r="M56" s="44">
        <v>0</v>
      </c>
      <c r="N56" s="45" t="s">
        <v>57</v>
      </c>
      <c r="O56" s="64">
        <v>0</v>
      </c>
      <c r="P56" s="17" t="s">
        <v>163</v>
      </c>
      <c r="Q56" s="60">
        <v>0.25</v>
      </c>
      <c r="R56" s="24" t="s">
        <v>32</v>
      </c>
      <c r="S56" s="25">
        <v>1</v>
      </c>
      <c r="T56" s="60">
        <f t="shared" si="1"/>
        <v>0.25</v>
      </c>
      <c r="U56" s="5" t="s">
        <v>102</v>
      </c>
      <c r="V56" s="11" t="s">
        <v>161</v>
      </c>
    </row>
    <row r="57" spans="1:22" x14ac:dyDescent="0.25">
      <c r="A57" s="4">
        <f t="shared" si="0"/>
        <v>45</v>
      </c>
      <c r="B57" s="74">
        <v>43851</v>
      </c>
      <c r="C57" s="44">
        <v>0</v>
      </c>
      <c r="D57" s="44">
        <v>0</v>
      </c>
      <c r="E57" s="44">
        <v>0</v>
      </c>
      <c r="F57" s="44">
        <v>0</v>
      </c>
      <c r="G57" s="44">
        <v>0</v>
      </c>
      <c r="H57" s="44">
        <v>0</v>
      </c>
      <c r="I57" s="44">
        <v>0</v>
      </c>
      <c r="J57" s="44">
        <v>0</v>
      </c>
      <c r="K57" s="44">
        <v>0</v>
      </c>
      <c r="L57" s="44">
        <v>0</v>
      </c>
      <c r="M57" s="44">
        <v>0</v>
      </c>
      <c r="N57" s="45" t="s">
        <v>57</v>
      </c>
      <c r="O57" s="64">
        <v>0</v>
      </c>
      <c r="P57" s="17" t="s">
        <v>166</v>
      </c>
      <c r="Q57" s="60">
        <v>7.14</v>
      </c>
      <c r="R57" s="24" t="s">
        <v>32</v>
      </c>
      <c r="S57" s="25">
        <v>1</v>
      </c>
      <c r="T57" s="60">
        <f t="shared" si="1"/>
        <v>7.14</v>
      </c>
      <c r="U57" s="5" t="s">
        <v>108</v>
      </c>
      <c r="V57" s="11" t="s">
        <v>167</v>
      </c>
    </row>
    <row r="58" spans="1:22" x14ac:dyDescent="0.25">
      <c r="A58" s="4">
        <f t="shared" si="0"/>
        <v>46</v>
      </c>
      <c r="B58" s="74">
        <v>43852</v>
      </c>
      <c r="C58" s="44">
        <v>0</v>
      </c>
      <c r="D58" s="44">
        <v>0</v>
      </c>
      <c r="E58" s="44">
        <v>0</v>
      </c>
      <c r="F58" s="44">
        <v>0</v>
      </c>
      <c r="G58" s="44">
        <v>0</v>
      </c>
      <c r="H58" s="44">
        <v>0</v>
      </c>
      <c r="I58" s="44">
        <v>0</v>
      </c>
      <c r="J58" s="44">
        <v>0</v>
      </c>
      <c r="K58" s="44">
        <v>0</v>
      </c>
      <c r="L58" s="44">
        <v>0</v>
      </c>
      <c r="M58" s="44">
        <v>0</v>
      </c>
      <c r="N58" s="45" t="s">
        <v>57</v>
      </c>
      <c r="O58" s="64">
        <v>0</v>
      </c>
      <c r="P58" s="17" t="s">
        <v>168</v>
      </c>
      <c r="Q58" s="60">
        <v>0.68</v>
      </c>
      <c r="R58" s="24" t="s">
        <v>32</v>
      </c>
      <c r="S58" s="25">
        <v>1</v>
      </c>
      <c r="T58" s="60">
        <f t="shared" si="1"/>
        <v>0.68</v>
      </c>
      <c r="U58" s="5" t="s">
        <v>116</v>
      </c>
      <c r="V58" s="11" t="s">
        <v>170</v>
      </c>
    </row>
    <row r="59" spans="1:22" ht="18.75" customHeight="1" x14ac:dyDescent="0.25">
      <c r="A59" s="4">
        <f t="shared" si="0"/>
        <v>47</v>
      </c>
      <c r="B59" s="74">
        <v>43852</v>
      </c>
      <c r="C59" s="44">
        <v>0</v>
      </c>
      <c r="D59" s="44">
        <v>0</v>
      </c>
      <c r="E59" s="44">
        <v>0</v>
      </c>
      <c r="F59" s="44">
        <v>0</v>
      </c>
      <c r="G59" s="44">
        <v>0</v>
      </c>
      <c r="H59" s="44">
        <v>0</v>
      </c>
      <c r="I59" s="44">
        <v>0</v>
      </c>
      <c r="J59" s="44">
        <v>0</v>
      </c>
      <c r="K59" s="44">
        <v>0</v>
      </c>
      <c r="L59" s="44">
        <v>0</v>
      </c>
      <c r="M59" s="44">
        <v>0</v>
      </c>
      <c r="N59" s="45" t="s">
        <v>57</v>
      </c>
      <c r="O59" s="64">
        <v>0</v>
      </c>
      <c r="P59" s="17" t="s">
        <v>169</v>
      </c>
      <c r="Q59" s="60">
        <v>0.23</v>
      </c>
      <c r="R59" s="24" t="s">
        <v>32</v>
      </c>
      <c r="S59" s="25">
        <v>1</v>
      </c>
      <c r="T59" s="60">
        <f t="shared" si="1"/>
        <v>0.23</v>
      </c>
      <c r="U59" s="5" t="s">
        <v>116</v>
      </c>
      <c r="V59" s="11" t="s">
        <v>170</v>
      </c>
    </row>
    <row r="60" spans="1:22" x14ac:dyDescent="0.25">
      <c r="A60" s="4">
        <f t="shared" si="0"/>
        <v>48</v>
      </c>
      <c r="B60" s="75">
        <v>43853</v>
      </c>
      <c r="C60" s="62">
        <v>0</v>
      </c>
      <c r="D60" s="62">
        <v>0</v>
      </c>
      <c r="E60" s="62">
        <v>0</v>
      </c>
      <c r="F60" s="62">
        <v>0</v>
      </c>
      <c r="G60" s="62">
        <v>0</v>
      </c>
      <c r="H60" s="62">
        <v>0</v>
      </c>
      <c r="I60" s="62">
        <v>0</v>
      </c>
      <c r="J60" s="62">
        <v>0</v>
      </c>
      <c r="K60" s="62">
        <v>0</v>
      </c>
      <c r="L60" s="62">
        <v>0</v>
      </c>
      <c r="M60" s="62">
        <v>0</v>
      </c>
      <c r="N60" s="63" t="s">
        <v>57</v>
      </c>
      <c r="O60" s="65">
        <v>0</v>
      </c>
      <c r="P60" s="17" t="s">
        <v>171</v>
      </c>
      <c r="Q60" s="60">
        <v>5.7</v>
      </c>
      <c r="R60" s="24" t="s">
        <v>32</v>
      </c>
      <c r="S60" s="25">
        <v>1</v>
      </c>
      <c r="T60" s="60">
        <f t="shared" si="1"/>
        <v>5.7</v>
      </c>
      <c r="U60" s="5" t="s">
        <v>108</v>
      </c>
      <c r="V60" s="11" t="s">
        <v>172</v>
      </c>
    </row>
    <row r="61" spans="1:22" x14ac:dyDescent="0.25">
      <c r="A61" s="4">
        <f t="shared" si="0"/>
        <v>49</v>
      </c>
      <c r="B61" s="75">
        <v>43858</v>
      </c>
      <c r="C61" s="62">
        <v>0</v>
      </c>
      <c r="D61" s="62">
        <v>0</v>
      </c>
      <c r="E61" s="62">
        <v>0</v>
      </c>
      <c r="F61" s="62">
        <v>0</v>
      </c>
      <c r="G61" s="62">
        <v>0</v>
      </c>
      <c r="H61" s="62">
        <v>0</v>
      </c>
      <c r="I61" s="62">
        <v>0</v>
      </c>
      <c r="J61" s="62">
        <v>0</v>
      </c>
      <c r="K61" s="62">
        <v>0</v>
      </c>
      <c r="L61" s="62">
        <v>0</v>
      </c>
      <c r="M61" s="62">
        <v>0</v>
      </c>
      <c r="N61" s="63" t="s">
        <v>57</v>
      </c>
      <c r="O61" s="65">
        <v>0</v>
      </c>
      <c r="P61" s="17" t="s">
        <v>174</v>
      </c>
      <c r="Q61" s="60">
        <v>7.6</v>
      </c>
      <c r="R61" s="24" t="s">
        <v>32</v>
      </c>
      <c r="S61" s="25">
        <v>1</v>
      </c>
      <c r="T61" s="60">
        <f t="shared" si="1"/>
        <v>7.6</v>
      </c>
      <c r="U61" s="5" t="s">
        <v>108</v>
      </c>
      <c r="V61" s="11" t="s">
        <v>173</v>
      </c>
    </row>
    <row r="62" spans="1:22" x14ac:dyDescent="0.25">
      <c r="A62" s="4">
        <f t="shared" si="0"/>
        <v>50</v>
      </c>
      <c r="B62" s="75">
        <v>43858</v>
      </c>
      <c r="C62" s="62">
        <v>0</v>
      </c>
      <c r="D62" s="62">
        <v>0</v>
      </c>
      <c r="E62" s="62">
        <v>0</v>
      </c>
      <c r="F62" s="62">
        <v>0</v>
      </c>
      <c r="G62" s="62">
        <v>0</v>
      </c>
      <c r="H62" s="62">
        <v>0</v>
      </c>
      <c r="I62" s="62">
        <v>0</v>
      </c>
      <c r="J62" s="62">
        <v>0</v>
      </c>
      <c r="K62" s="62">
        <v>0</v>
      </c>
      <c r="L62" s="62">
        <v>0</v>
      </c>
      <c r="M62" s="62">
        <v>0</v>
      </c>
      <c r="N62" s="63" t="s">
        <v>57</v>
      </c>
      <c r="O62" s="65">
        <v>0</v>
      </c>
      <c r="P62" s="17" t="s">
        <v>175</v>
      </c>
      <c r="Q62" s="60">
        <v>0.6</v>
      </c>
      <c r="R62" s="24" t="s">
        <v>32</v>
      </c>
      <c r="S62" s="25">
        <v>1</v>
      </c>
      <c r="T62" s="60">
        <f t="shared" si="1"/>
        <v>0.6</v>
      </c>
      <c r="U62" s="5" t="s">
        <v>108</v>
      </c>
      <c r="V62" s="11" t="s">
        <v>173</v>
      </c>
    </row>
    <row r="63" spans="1:22" x14ac:dyDescent="0.25">
      <c r="A63" s="4">
        <f t="shared" si="0"/>
        <v>51</v>
      </c>
      <c r="B63" s="75">
        <v>43858</v>
      </c>
      <c r="C63" s="44">
        <v>0</v>
      </c>
      <c r="D63" s="44">
        <v>0</v>
      </c>
      <c r="E63" s="44">
        <v>0</v>
      </c>
      <c r="F63" s="44">
        <v>0</v>
      </c>
      <c r="G63" s="44">
        <v>0</v>
      </c>
      <c r="H63" s="44">
        <v>0</v>
      </c>
      <c r="I63" s="44">
        <v>0</v>
      </c>
      <c r="J63" s="44">
        <v>0</v>
      </c>
      <c r="K63" s="44">
        <v>0</v>
      </c>
      <c r="L63" s="44">
        <v>0</v>
      </c>
      <c r="M63" s="44">
        <v>0</v>
      </c>
      <c r="N63" s="45" t="s">
        <v>57</v>
      </c>
      <c r="O63" s="64">
        <v>0</v>
      </c>
      <c r="P63" s="17" t="s">
        <v>176</v>
      </c>
      <c r="Q63" s="60">
        <v>0.7</v>
      </c>
      <c r="R63" s="24" t="s">
        <v>32</v>
      </c>
      <c r="S63" s="25">
        <v>1</v>
      </c>
      <c r="T63" s="60">
        <f t="shared" si="1"/>
        <v>0.7</v>
      </c>
      <c r="U63" s="5" t="s">
        <v>108</v>
      </c>
      <c r="V63" s="11" t="s">
        <v>173</v>
      </c>
    </row>
    <row r="64" spans="1:22" x14ac:dyDescent="0.25">
      <c r="A64" s="4">
        <f t="shared" si="0"/>
        <v>52</v>
      </c>
      <c r="B64" s="75">
        <v>43859</v>
      </c>
      <c r="C64" s="44">
        <v>0</v>
      </c>
      <c r="D64" s="44">
        <v>0</v>
      </c>
      <c r="E64" s="44">
        <v>0</v>
      </c>
      <c r="F64" s="44">
        <v>0</v>
      </c>
      <c r="G64" s="44">
        <v>0</v>
      </c>
      <c r="H64" s="44">
        <v>0</v>
      </c>
      <c r="I64" s="44">
        <v>0</v>
      </c>
      <c r="J64" s="44">
        <v>0</v>
      </c>
      <c r="K64" s="44">
        <v>0</v>
      </c>
      <c r="L64" s="44">
        <v>0</v>
      </c>
      <c r="M64" s="44">
        <v>0</v>
      </c>
      <c r="N64" s="45" t="s">
        <v>57</v>
      </c>
      <c r="O64" s="64">
        <v>0</v>
      </c>
      <c r="P64" s="17" t="s">
        <v>177</v>
      </c>
      <c r="Q64" s="60">
        <v>0.999</v>
      </c>
      <c r="R64" s="24" t="s">
        <v>32</v>
      </c>
      <c r="S64" s="25">
        <v>1</v>
      </c>
      <c r="T64" s="60">
        <f t="shared" si="1"/>
        <v>0.999</v>
      </c>
      <c r="U64" s="5" t="s">
        <v>178</v>
      </c>
      <c r="V64" s="11" t="s">
        <v>187</v>
      </c>
    </row>
    <row r="65" spans="1:22" x14ac:dyDescent="0.25">
      <c r="A65" s="4">
        <f t="shared" si="0"/>
        <v>53</v>
      </c>
      <c r="B65" s="74">
        <v>43857</v>
      </c>
      <c r="C65" s="44">
        <v>0</v>
      </c>
      <c r="D65" s="44">
        <v>0</v>
      </c>
      <c r="E65" s="44">
        <v>0</v>
      </c>
      <c r="F65" s="44">
        <v>0</v>
      </c>
      <c r="G65" s="44">
        <v>0</v>
      </c>
      <c r="H65" s="44">
        <v>0</v>
      </c>
      <c r="I65" s="44">
        <v>0</v>
      </c>
      <c r="J65" s="44">
        <v>0</v>
      </c>
      <c r="K65" s="44">
        <v>0</v>
      </c>
      <c r="L65" s="44">
        <v>0</v>
      </c>
      <c r="M65" s="44">
        <v>0</v>
      </c>
      <c r="N65" s="45" t="s">
        <v>57</v>
      </c>
      <c r="O65" s="64">
        <v>0</v>
      </c>
      <c r="P65" s="17" t="s">
        <v>284</v>
      </c>
      <c r="Q65" s="60">
        <v>0.19</v>
      </c>
      <c r="R65" s="37" t="s">
        <v>32</v>
      </c>
      <c r="S65" s="25">
        <v>1</v>
      </c>
      <c r="T65" s="60">
        <f t="shared" si="1"/>
        <v>0.19</v>
      </c>
      <c r="U65" s="11" t="s">
        <v>151</v>
      </c>
      <c r="V65" s="11" t="s">
        <v>188</v>
      </c>
    </row>
    <row r="66" spans="1:22" x14ac:dyDescent="0.25">
      <c r="A66" s="4">
        <f t="shared" si="0"/>
        <v>54</v>
      </c>
      <c r="B66" s="74">
        <v>43857</v>
      </c>
      <c r="C66" s="44">
        <v>0</v>
      </c>
      <c r="D66" s="44">
        <v>0</v>
      </c>
      <c r="E66" s="44">
        <v>0</v>
      </c>
      <c r="F66" s="44">
        <v>0</v>
      </c>
      <c r="G66" s="44">
        <v>0</v>
      </c>
      <c r="H66" s="44">
        <v>0</v>
      </c>
      <c r="I66" s="44">
        <v>0</v>
      </c>
      <c r="J66" s="44">
        <v>0</v>
      </c>
      <c r="K66" s="44">
        <v>0</v>
      </c>
      <c r="L66" s="44">
        <v>0</v>
      </c>
      <c r="M66" s="44">
        <v>0</v>
      </c>
      <c r="N66" s="45" t="s">
        <v>57</v>
      </c>
      <c r="O66" s="64">
        <v>0</v>
      </c>
      <c r="P66" s="17" t="s">
        <v>179</v>
      </c>
      <c r="Q66" s="60">
        <v>0.39500000000000002</v>
      </c>
      <c r="R66" s="37" t="s">
        <v>32</v>
      </c>
      <c r="S66" s="25">
        <v>1</v>
      </c>
      <c r="T66" s="60">
        <f t="shared" si="1"/>
        <v>0.39500000000000002</v>
      </c>
      <c r="U66" s="11" t="s">
        <v>151</v>
      </c>
      <c r="V66" s="11" t="s">
        <v>188</v>
      </c>
    </row>
    <row r="67" spans="1:22" x14ac:dyDescent="0.25">
      <c r="A67" s="4">
        <f t="shared" si="0"/>
        <v>55</v>
      </c>
      <c r="B67" s="74">
        <v>43852</v>
      </c>
      <c r="C67" s="44">
        <v>0</v>
      </c>
      <c r="D67" s="44">
        <v>0</v>
      </c>
      <c r="E67" s="44">
        <v>0</v>
      </c>
      <c r="F67" s="44">
        <v>0</v>
      </c>
      <c r="G67" s="44">
        <v>0</v>
      </c>
      <c r="H67" s="44">
        <v>0</v>
      </c>
      <c r="I67" s="44">
        <v>0</v>
      </c>
      <c r="J67" s="44">
        <v>0</v>
      </c>
      <c r="K67" s="44">
        <v>0</v>
      </c>
      <c r="L67" s="44">
        <v>0</v>
      </c>
      <c r="M67" s="44">
        <v>0</v>
      </c>
      <c r="N67" s="45" t="s">
        <v>57</v>
      </c>
      <c r="O67" s="64">
        <v>0</v>
      </c>
      <c r="P67" s="17" t="s">
        <v>153</v>
      </c>
      <c r="Q67" s="60">
        <v>0.18</v>
      </c>
      <c r="R67" s="37" t="s">
        <v>32</v>
      </c>
      <c r="S67" s="25">
        <v>3</v>
      </c>
      <c r="T67" s="60">
        <f t="shared" si="1"/>
        <v>0.54</v>
      </c>
      <c r="U67" s="11" t="s">
        <v>155</v>
      </c>
      <c r="V67" s="11" t="s">
        <v>189</v>
      </c>
    </row>
    <row r="68" spans="1:22" x14ac:dyDescent="0.25">
      <c r="A68" s="4">
        <f t="shared" si="0"/>
        <v>56</v>
      </c>
      <c r="B68" s="74">
        <v>43852</v>
      </c>
      <c r="C68" s="44">
        <v>0</v>
      </c>
      <c r="D68" s="44">
        <v>0</v>
      </c>
      <c r="E68" s="44">
        <v>0</v>
      </c>
      <c r="F68" s="44">
        <v>0</v>
      </c>
      <c r="G68" s="44">
        <v>0</v>
      </c>
      <c r="H68" s="44">
        <v>0</v>
      </c>
      <c r="I68" s="44">
        <v>0</v>
      </c>
      <c r="J68" s="44">
        <v>0</v>
      </c>
      <c r="K68" s="44">
        <v>0</v>
      </c>
      <c r="L68" s="44">
        <v>0</v>
      </c>
      <c r="M68" s="44">
        <v>0</v>
      </c>
      <c r="N68" s="45" t="s">
        <v>57</v>
      </c>
      <c r="O68" s="64">
        <v>0</v>
      </c>
      <c r="P68" s="17" t="s">
        <v>154</v>
      </c>
      <c r="Q68" s="60">
        <v>0.18</v>
      </c>
      <c r="R68" s="37" t="s">
        <v>32</v>
      </c>
      <c r="S68" s="25">
        <v>2</v>
      </c>
      <c r="T68" s="60">
        <f t="shared" si="1"/>
        <v>0.36</v>
      </c>
      <c r="U68" s="11" t="s">
        <v>155</v>
      </c>
      <c r="V68" s="11" t="s">
        <v>189</v>
      </c>
    </row>
    <row r="69" spans="1:22" ht="18.75" customHeight="1" x14ac:dyDescent="0.25">
      <c r="A69" s="4">
        <f t="shared" si="0"/>
        <v>57</v>
      </c>
      <c r="B69" s="49">
        <v>43843</v>
      </c>
      <c r="C69" s="44">
        <v>0</v>
      </c>
      <c r="D69" s="44">
        <v>0</v>
      </c>
      <c r="E69" s="44">
        <v>0</v>
      </c>
      <c r="F69" s="44">
        <v>0</v>
      </c>
      <c r="G69" s="44">
        <v>0</v>
      </c>
      <c r="H69" s="44">
        <v>0</v>
      </c>
      <c r="I69" s="44">
        <v>0</v>
      </c>
      <c r="J69" s="44">
        <v>0</v>
      </c>
      <c r="K69" s="44">
        <v>0</v>
      </c>
      <c r="L69" s="44">
        <v>0</v>
      </c>
      <c r="M69" s="44">
        <v>0</v>
      </c>
      <c r="N69" s="45" t="s">
        <v>57</v>
      </c>
      <c r="O69" s="64">
        <v>0</v>
      </c>
      <c r="P69" s="17" t="s">
        <v>180</v>
      </c>
      <c r="Q69" s="60">
        <v>3.5000000000000003E-2</v>
      </c>
      <c r="R69" s="37" t="s">
        <v>32</v>
      </c>
      <c r="S69" s="25">
        <v>1</v>
      </c>
      <c r="T69" s="60">
        <f t="shared" si="1"/>
        <v>3.5000000000000003E-2</v>
      </c>
      <c r="U69" s="5" t="s">
        <v>185</v>
      </c>
      <c r="V69" s="11" t="s">
        <v>186</v>
      </c>
    </row>
    <row r="70" spans="1:22" x14ac:dyDescent="0.25">
      <c r="A70" s="4">
        <f t="shared" si="0"/>
        <v>58</v>
      </c>
      <c r="B70" s="49">
        <v>43843</v>
      </c>
      <c r="C70" s="44">
        <v>0</v>
      </c>
      <c r="D70" s="44">
        <v>0</v>
      </c>
      <c r="E70" s="44">
        <v>0</v>
      </c>
      <c r="F70" s="44">
        <v>0</v>
      </c>
      <c r="G70" s="44">
        <v>0</v>
      </c>
      <c r="H70" s="44">
        <v>0</v>
      </c>
      <c r="I70" s="44">
        <v>0</v>
      </c>
      <c r="J70" s="44">
        <v>0</v>
      </c>
      <c r="K70" s="44">
        <v>0</v>
      </c>
      <c r="L70" s="44">
        <v>0</v>
      </c>
      <c r="M70" s="44">
        <v>0</v>
      </c>
      <c r="N70" s="45" t="s">
        <v>57</v>
      </c>
      <c r="O70" s="64">
        <v>0</v>
      </c>
      <c r="P70" s="17" t="s">
        <v>181</v>
      </c>
      <c r="Q70" s="60">
        <v>0.14499999999999999</v>
      </c>
      <c r="R70" s="37" t="s">
        <v>112</v>
      </c>
      <c r="S70" s="25">
        <v>1</v>
      </c>
      <c r="T70" s="60">
        <f t="shared" si="1"/>
        <v>0.14499999999999999</v>
      </c>
      <c r="U70" s="5" t="s">
        <v>185</v>
      </c>
      <c r="V70" s="11" t="s">
        <v>186</v>
      </c>
    </row>
    <row r="71" spans="1:22" x14ac:dyDescent="0.25">
      <c r="A71" s="4">
        <f t="shared" si="0"/>
        <v>59</v>
      </c>
      <c r="B71" s="49">
        <v>43843</v>
      </c>
      <c r="C71" s="44">
        <v>0</v>
      </c>
      <c r="D71" s="44">
        <v>0</v>
      </c>
      <c r="E71" s="44">
        <v>0</v>
      </c>
      <c r="F71" s="44">
        <v>0</v>
      </c>
      <c r="G71" s="44">
        <v>0</v>
      </c>
      <c r="H71" s="44">
        <v>0</v>
      </c>
      <c r="I71" s="44">
        <v>0</v>
      </c>
      <c r="J71" s="44">
        <v>0</v>
      </c>
      <c r="K71" s="44">
        <v>0</v>
      </c>
      <c r="L71" s="44">
        <v>0</v>
      </c>
      <c r="M71" s="44">
        <v>0</v>
      </c>
      <c r="N71" s="45" t="s">
        <v>57</v>
      </c>
      <c r="O71" s="64">
        <v>0</v>
      </c>
      <c r="P71" s="17" t="s">
        <v>182</v>
      </c>
      <c r="Q71" s="60">
        <v>0.03</v>
      </c>
      <c r="R71" s="37" t="s">
        <v>32</v>
      </c>
      <c r="S71" s="25">
        <v>1</v>
      </c>
      <c r="T71" s="60">
        <f t="shared" si="1"/>
        <v>0.03</v>
      </c>
      <c r="U71" s="5" t="s">
        <v>185</v>
      </c>
      <c r="V71" s="11" t="s">
        <v>186</v>
      </c>
    </row>
    <row r="72" spans="1:22" x14ac:dyDescent="0.25">
      <c r="A72" s="4">
        <f t="shared" si="0"/>
        <v>60</v>
      </c>
      <c r="B72" s="49">
        <v>43843</v>
      </c>
      <c r="C72" s="44">
        <v>0</v>
      </c>
      <c r="D72" s="44">
        <v>0</v>
      </c>
      <c r="E72" s="44">
        <v>0</v>
      </c>
      <c r="F72" s="44">
        <v>0</v>
      </c>
      <c r="G72" s="44">
        <v>0</v>
      </c>
      <c r="H72" s="44">
        <v>0</v>
      </c>
      <c r="I72" s="44">
        <v>0</v>
      </c>
      <c r="J72" s="44">
        <v>0</v>
      </c>
      <c r="K72" s="44">
        <v>0</v>
      </c>
      <c r="L72" s="44">
        <v>0</v>
      </c>
      <c r="M72" s="44">
        <v>0</v>
      </c>
      <c r="N72" s="45" t="s">
        <v>57</v>
      </c>
      <c r="O72" s="64">
        <v>0</v>
      </c>
      <c r="P72" s="17" t="s">
        <v>183</v>
      </c>
      <c r="Q72" s="60">
        <v>3.2500000000000001E-2</v>
      </c>
      <c r="R72" s="37" t="s">
        <v>184</v>
      </c>
      <c r="S72" s="25">
        <v>1</v>
      </c>
      <c r="T72" s="60">
        <f t="shared" si="1"/>
        <v>3.2500000000000001E-2</v>
      </c>
      <c r="U72" s="5" t="s">
        <v>185</v>
      </c>
      <c r="V72" s="11" t="s">
        <v>186</v>
      </c>
    </row>
    <row r="73" spans="1:22" x14ac:dyDescent="0.25">
      <c r="A73" s="4">
        <f t="shared" si="0"/>
        <v>61</v>
      </c>
      <c r="B73" s="49">
        <v>43853</v>
      </c>
      <c r="C73" s="44">
        <v>0</v>
      </c>
      <c r="D73" s="44">
        <v>0</v>
      </c>
      <c r="E73" s="44">
        <v>0</v>
      </c>
      <c r="F73" s="44">
        <v>0</v>
      </c>
      <c r="G73" s="44">
        <v>0</v>
      </c>
      <c r="H73" s="44">
        <v>0</v>
      </c>
      <c r="I73" s="44">
        <v>0</v>
      </c>
      <c r="J73" s="44">
        <v>0</v>
      </c>
      <c r="K73" s="44">
        <v>0</v>
      </c>
      <c r="L73" s="44">
        <v>0</v>
      </c>
      <c r="M73" s="44">
        <v>0</v>
      </c>
      <c r="N73" s="45" t="s">
        <v>57</v>
      </c>
      <c r="O73" s="64">
        <v>0</v>
      </c>
      <c r="P73" s="17" t="s">
        <v>190</v>
      </c>
      <c r="Q73" s="60">
        <v>0.45</v>
      </c>
      <c r="R73" s="37" t="s">
        <v>32</v>
      </c>
      <c r="S73" s="61">
        <v>1</v>
      </c>
      <c r="T73" s="60">
        <f t="shared" si="1"/>
        <v>0.45</v>
      </c>
      <c r="U73" s="5" t="s">
        <v>116</v>
      </c>
      <c r="V73" s="11" t="s">
        <v>172</v>
      </c>
    </row>
    <row r="74" spans="1:22" x14ac:dyDescent="0.25">
      <c r="A74" s="4">
        <f t="shared" si="0"/>
        <v>62</v>
      </c>
      <c r="B74" s="49">
        <v>43853</v>
      </c>
      <c r="C74" s="44">
        <v>0</v>
      </c>
      <c r="D74" s="44">
        <v>0</v>
      </c>
      <c r="E74" s="44">
        <v>0</v>
      </c>
      <c r="F74" s="44">
        <v>0</v>
      </c>
      <c r="G74" s="44">
        <v>0</v>
      </c>
      <c r="H74" s="44">
        <v>0</v>
      </c>
      <c r="I74" s="44">
        <v>0</v>
      </c>
      <c r="J74" s="44">
        <v>0</v>
      </c>
      <c r="K74" s="44">
        <v>0</v>
      </c>
      <c r="L74" s="44">
        <v>0</v>
      </c>
      <c r="M74" s="44">
        <v>0</v>
      </c>
      <c r="N74" s="45" t="s">
        <v>57</v>
      </c>
      <c r="O74" s="64">
        <v>0</v>
      </c>
      <c r="P74" s="17" t="s">
        <v>147</v>
      </c>
      <c r="Q74" s="60">
        <v>0.73</v>
      </c>
      <c r="R74" s="37" t="s">
        <v>32</v>
      </c>
      <c r="S74" s="25">
        <v>1</v>
      </c>
      <c r="T74" s="60">
        <f t="shared" si="1"/>
        <v>0.73</v>
      </c>
      <c r="U74" s="5" t="s">
        <v>128</v>
      </c>
      <c r="V74" s="11" t="s">
        <v>191</v>
      </c>
    </row>
    <row r="75" spans="1:22" x14ac:dyDescent="0.25">
      <c r="A75" s="4">
        <f t="shared" si="0"/>
        <v>63</v>
      </c>
      <c r="B75" s="49">
        <v>43851</v>
      </c>
      <c r="C75" s="44">
        <v>0</v>
      </c>
      <c r="D75" s="44">
        <v>0</v>
      </c>
      <c r="E75" s="44">
        <v>0</v>
      </c>
      <c r="F75" s="44">
        <v>0</v>
      </c>
      <c r="G75" s="44">
        <v>0</v>
      </c>
      <c r="H75" s="44">
        <v>0</v>
      </c>
      <c r="I75" s="44">
        <v>0</v>
      </c>
      <c r="J75" s="44">
        <v>0</v>
      </c>
      <c r="K75" s="44">
        <v>0</v>
      </c>
      <c r="L75" s="44">
        <v>0</v>
      </c>
      <c r="M75" s="44">
        <v>0</v>
      </c>
      <c r="N75" s="45" t="s">
        <v>57</v>
      </c>
      <c r="O75" s="64">
        <v>0</v>
      </c>
      <c r="P75" s="17" t="s">
        <v>192</v>
      </c>
      <c r="Q75" s="60">
        <v>8.9600000000000009</v>
      </c>
      <c r="R75" s="24" t="s">
        <v>32</v>
      </c>
      <c r="S75" s="25">
        <v>1</v>
      </c>
      <c r="T75" s="60">
        <f t="shared" si="1"/>
        <v>8.9600000000000009</v>
      </c>
      <c r="U75" s="5" t="s">
        <v>108</v>
      </c>
      <c r="V75" s="11" t="s">
        <v>193</v>
      </c>
    </row>
    <row r="76" spans="1:22" x14ac:dyDescent="0.25">
      <c r="A76" s="4">
        <f t="shared" si="0"/>
        <v>64</v>
      </c>
      <c r="B76" s="49">
        <v>43857</v>
      </c>
      <c r="C76" s="44">
        <v>0</v>
      </c>
      <c r="D76" s="44">
        <v>0</v>
      </c>
      <c r="E76" s="44">
        <v>0</v>
      </c>
      <c r="F76" s="44">
        <v>0</v>
      </c>
      <c r="G76" s="44">
        <v>0</v>
      </c>
      <c r="H76" s="44">
        <v>0</v>
      </c>
      <c r="I76" s="44">
        <v>0</v>
      </c>
      <c r="J76" s="44">
        <v>0</v>
      </c>
      <c r="K76" s="44">
        <v>0</v>
      </c>
      <c r="L76" s="44">
        <v>0</v>
      </c>
      <c r="M76" s="44">
        <v>0</v>
      </c>
      <c r="N76" s="45" t="s">
        <v>57</v>
      </c>
      <c r="O76" s="64">
        <v>0</v>
      </c>
      <c r="P76" s="17" t="s">
        <v>194</v>
      </c>
      <c r="Q76" s="60">
        <v>0.5</v>
      </c>
      <c r="R76" s="24" t="s">
        <v>32</v>
      </c>
      <c r="S76" s="25">
        <v>2</v>
      </c>
      <c r="T76" s="60">
        <f t="shared" si="1"/>
        <v>1</v>
      </c>
      <c r="U76" s="11" t="s">
        <v>94</v>
      </c>
      <c r="V76" s="11" t="s">
        <v>195</v>
      </c>
    </row>
    <row r="77" spans="1:22" x14ac:dyDescent="0.25">
      <c r="A77" s="4">
        <f t="shared" si="0"/>
        <v>65</v>
      </c>
      <c r="B77" s="50" t="s">
        <v>196</v>
      </c>
      <c r="C77" s="44">
        <v>0</v>
      </c>
      <c r="D77" s="44">
        <v>0</v>
      </c>
      <c r="E77" s="44">
        <v>0</v>
      </c>
      <c r="F77" s="44">
        <v>0</v>
      </c>
      <c r="G77" s="44">
        <v>0</v>
      </c>
      <c r="H77" s="44">
        <v>0</v>
      </c>
      <c r="I77" s="44">
        <v>0</v>
      </c>
      <c r="J77" s="44">
        <v>0</v>
      </c>
      <c r="K77" s="44">
        <v>0</v>
      </c>
      <c r="L77" s="44">
        <v>0</v>
      </c>
      <c r="M77" s="44">
        <v>0</v>
      </c>
      <c r="N77" s="45" t="s">
        <v>57</v>
      </c>
      <c r="O77" s="64">
        <v>0</v>
      </c>
      <c r="P77" s="17" t="s">
        <v>197</v>
      </c>
      <c r="Q77" s="60">
        <v>0.15</v>
      </c>
      <c r="R77" s="24" t="s">
        <v>32</v>
      </c>
      <c r="S77" s="25">
        <v>3</v>
      </c>
      <c r="T77" s="60">
        <f t="shared" si="1"/>
        <v>0.44999999999999996</v>
      </c>
      <c r="U77" s="5" t="s">
        <v>200</v>
      </c>
      <c r="V77" s="11" t="s">
        <v>170</v>
      </c>
    </row>
    <row r="78" spans="1:22" x14ac:dyDescent="0.25">
      <c r="A78" s="4">
        <f t="shared" si="0"/>
        <v>66</v>
      </c>
      <c r="B78" s="50" t="s">
        <v>196</v>
      </c>
      <c r="C78" s="44">
        <v>0</v>
      </c>
      <c r="D78" s="44">
        <v>0</v>
      </c>
      <c r="E78" s="44">
        <v>0</v>
      </c>
      <c r="F78" s="44">
        <v>0</v>
      </c>
      <c r="G78" s="44">
        <v>0</v>
      </c>
      <c r="H78" s="44">
        <v>0</v>
      </c>
      <c r="I78" s="44">
        <v>0</v>
      </c>
      <c r="J78" s="44">
        <v>0</v>
      </c>
      <c r="K78" s="44">
        <v>0</v>
      </c>
      <c r="L78" s="44">
        <v>0</v>
      </c>
      <c r="M78" s="44">
        <v>0</v>
      </c>
      <c r="N78" s="45" t="s">
        <v>57</v>
      </c>
      <c r="O78" s="64">
        <v>0</v>
      </c>
      <c r="P78" s="17" t="s">
        <v>198</v>
      </c>
      <c r="Q78" s="60">
        <v>0.61</v>
      </c>
      <c r="R78" s="24" t="s">
        <v>32</v>
      </c>
      <c r="S78" s="25">
        <v>1</v>
      </c>
      <c r="T78" s="60">
        <f t="shared" si="1"/>
        <v>0.61</v>
      </c>
      <c r="U78" s="5" t="s">
        <v>200</v>
      </c>
      <c r="V78" s="11" t="s">
        <v>170</v>
      </c>
    </row>
    <row r="79" spans="1:22" x14ac:dyDescent="0.25">
      <c r="A79" s="4">
        <f t="shared" si="0"/>
        <v>67</v>
      </c>
      <c r="B79" s="50" t="s">
        <v>196</v>
      </c>
      <c r="C79" s="44">
        <v>0</v>
      </c>
      <c r="D79" s="44">
        <v>0</v>
      </c>
      <c r="E79" s="44">
        <v>0</v>
      </c>
      <c r="F79" s="44">
        <v>0</v>
      </c>
      <c r="G79" s="44">
        <v>0</v>
      </c>
      <c r="H79" s="44">
        <v>0</v>
      </c>
      <c r="I79" s="44">
        <v>0</v>
      </c>
      <c r="J79" s="44">
        <v>0</v>
      </c>
      <c r="K79" s="44">
        <v>0</v>
      </c>
      <c r="L79" s="44">
        <v>0</v>
      </c>
      <c r="M79" s="44">
        <v>0</v>
      </c>
      <c r="N79" s="45" t="s">
        <v>57</v>
      </c>
      <c r="O79" s="64">
        <v>0</v>
      </c>
      <c r="P79" s="17" t="s">
        <v>199</v>
      </c>
      <c r="Q79" s="60">
        <v>2E-3</v>
      </c>
      <c r="R79" s="24" t="s">
        <v>32</v>
      </c>
      <c r="S79" s="25">
        <v>10</v>
      </c>
      <c r="T79" s="60">
        <f t="shared" si="1"/>
        <v>0.02</v>
      </c>
      <c r="U79" s="5" t="s">
        <v>200</v>
      </c>
      <c r="V79" s="11" t="s">
        <v>170</v>
      </c>
    </row>
    <row r="80" spans="1:22" x14ac:dyDescent="0.25">
      <c r="A80" s="4">
        <f t="shared" ref="A80:A110" si="2">1+A79</f>
        <v>68</v>
      </c>
      <c r="B80" s="50" t="s">
        <v>201</v>
      </c>
      <c r="C80" s="44">
        <v>0</v>
      </c>
      <c r="D80" s="44">
        <v>0</v>
      </c>
      <c r="E80" s="44">
        <v>0</v>
      </c>
      <c r="F80" s="44">
        <v>0</v>
      </c>
      <c r="G80" s="44">
        <v>0</v>
      </c>
      <c r="H80" s="44">
        <v>0</v>
      </c>
      <c r="I80" s="44">
        <v>0</v>
      </c>
      <c r="J80" s="44">
        <v>0</v>
      </c>
      <c r="K80" s="44">
        <v>0</v>
      </c>
      <c r="L80" s="44">
        <v>0</v>
      </c>
      <c r="M80" s="44">
        <v>0</v>
      </c>
      <c r="N80" s="45" t="s">
        <v>57</v>
      </c>
      <c r="O80" s="64">
        <v>0</v>
      </c>
      <c r="P80" s="17" t="s">
        <v>204</v>
      </c>
      <c r="Q80" s="60">
        <v>6.1</v>
      </c>
      <c r="R80" s="24" t="s">
        <v>32</v>
      </c>
      <c r="S80" s="25">
        <v>1</v>
      </c>
      <c r="T80" s="60">
        <f t="shared" si="1"/>
        <v>6.1</v>
      </c>
      <c r="U80" s="5" t="s">
        <v>108</v>
      </c>
      <c r="V80" s="11" t="s">
        <v>173</v>
      </c>
    </row>
    <row r="81" spans="1:22" x14ac:dyDescent="0.25">
      <c r="A81" s="4">
        <f t="shared" si="2"/>
        <v>69</v>
      </c>
      <c r="B81" s="50" t="s">
        <v>201</v>
      </c>
      <c r="C81" s="44">
        <v>0</v>
      </c>
      <c r="D81" s="44">
        <v>0</v>
      </c>
      <c r="E81" s="44">
        <v>0</v>
      </c>
      <c r="F81" s="44">
        <v>0</v>
      </c>
      <c r="G81" s="44">
        <v>0</v>
      </c>
      <c r="H81" s="44">
        <v>0</v>
      </c>
      <c r="I81" s="44">
        <v>0</v>
      </c>
      <c r="J81" s="44">
        <v>0</v>
      </c>
      <c r="K81" s="44">
        <v>0</v>
      </c>
      <c r="L81" s="44">
        <v>0</v>
      </c>
      <c r="M81" s="44">
        <v>0</v>
      </c>
      <c r="N81" s="45" t="s">
        <v>57</v>
      </c>
      <c r="O81" s="64">
        <v>0</v>
      </c>
      <c r="P81" s="17" t="s">
        <v>202</v>
      </c>
      <c r="Q81" s="60">
        <v>2.5</v>
      </c>
      <c r="R81" s="24" t="s">
        <v>32</v>
      </c>
      <c r="S81" s="25">
        <v>1</v>
      </c>
      <c r="T81" s="60">
        <f t="shared" si="1"/>
        <v>2.5</v>
      </c>
      <c r="U81" s="5" t="s">
        <v>108</v>
      </c>
      <c r="V81" s="11" t="s">
        <v>173</v>
      </c>
    </row>
    <row r="82" spans="1:22" x14ac:dyDescent="0.25">
      <c r="A82" s="4">
        <f t="shared" si="2"/>
        <v>70</v>
      </c>
      <c r="B82" s="50" t="s">
        <v>201</v>
      </c>
      <c r="C82" s="44">
        <v>0</v>
      </c>
      <c r="D82" s="44">
        <v>0</v>
      </c>
      <c r="E82" s="44">
        <v>0</v>
      </c>
      <c r="F82" s="44">
        <v>0</v>
      </c>
      <c r="G82" s="44">
        <v>0</v>
      </c>
      <c r="H82" s="44">
        <v>0</v>
      </c>
      <c r="I82" s="44">
        <v>0</v>
      </c>
      <c r="J82" s="44">
        <v>0</v>
      </c>
      <c r="K82" s="44">
        <v>0</v>
      </c>
      <c r="L82" s="44">
        <v>0</v>
      </c>
      <c r="M82" s="44">
        <v>0</v>
      </c>
      <c r="N82" s="45" t="s">
        <v>57</v>
      </c>
      <c r="O82" s="64">
        <v>0</v>
      </c>
      <c r="P82" s="17" t="s">
        <v>203</v>
      </c>
      <c r="Q82" s="60">
        <v>0.13</v>
      </c>
      <c r="R82" s="24" t="s">
        <v>206</v>
      </c>
      <c r="S82" s="25">
        <v>10</v>
      </c>
      <c r="T82" s="60">
        <f t="shared" ref="T82:T110" si="3">Q82*S82</f>
        <v>1.3</v>
      </c>
      <c r="U82" s="5" t="s">
        <v>116</v>
      </c>
      <c r="V82" s="11" t="s">
        <v>173</v>
      </c>
    </row>
    <row r="83" spans="1:22" ht="15.75" customHeight="1" x14ac:dyDescent="0.25">
      <c r="A83" s="4">
        <f t="shared" si="2"/>
        <v>71</v>
      </c>
      <c r="B83" s="50" t="s">
        <v>201</v>
      </c>
      <c r="C83" s="44">
        <v>0</v>
      </c>
      <c r="D83" s="44">
        <v>0</v>
      </c>
      <c r="E83" s="44">
        <v>0</v>
      </c>
      <c r="F83" s="44">
        <v>0</v>
      </c>
      <c r="G83" s="44">
        <v>0</v>
      </c>
      <c r="H83" s="44">
        <v>0</v>
      </c>
      <c r="I83" s="44">
        <v>0</v>
      </c>
      <c r="J83" s="44">
        <v>0</v>
      </c>
      <c r="K83" s="44">
        <v>0</v>
      </c>
      <c r="L83" s="44">
        <v>0</v>
      </c>
      <c r="M83" s="44">
        <v>0</v>
      </c>
      <c r="N83" s="45" t="s">
        <v>57</v>
      </c>
      <c r="O83" s="64">
        <v>0</v>
      </c>
      <c r="P83" s="17" t="s">
        <v>205</v>
      </c>
      <c r="Q83" s="60">
        <v>0.27</v>
      </c>
      <c r="R83" s="24" t="s">
        <v>207</v>
      </c>
      <c r="S83" s="25">
        <v>3</v>
      </c>
      <c r="T83" s="60">
        <f t="shared" si="3"/>
        <v>0.81</v>
      </c>
      <c r="U83" s="5" t="s">
        <v>116</v>
      </c>
      <c r="V83" s="11" t="s">
        <v>173</v>
      </c>
    </row>
    <row r="84" spans="1:22" x14ac:dyDescent="0.25">
      <c r="A84" s="4">
        <f t="shared" si="2"/>
        <v>72</v>
      </c>
      <c r="B84" s="50" t="s">
        <v>196</v>
      </c>
      <c r="C84" s="44">
        <v>0</v>
      </c>
      <c r="D84" s="44">
        <v>0</v>
      </c>
      <c r="E84" s="44">
        <v>0</v>
      </c>
      <c r="F84" s="44">
        <v>0</v>
      </c>
      <c r="G84" s="44">
        <v>0</v>
      </c>
      <c r="H84" s="44">
        <v>0</v>
      </c>
      <c r="I84" s="44">
        <v>0</v>
      </c>
      <c r="J84" s="44">
        <v>0</v>
      </c>
      <c r="K84" s="44">
        <v>0</v>
      </c>
      <c r="L84" s="44">
        <v>0</v>
      </c>
      <c r="M84" s="44">
        <v>0</v>
      </c>
      <c r="N84" s="45" t="s">
        <v>57</v>
      </c>
      <c r="O84" s="64">
        <v>0</v>
      </c>
      <c r="P84" s="17" t="s">
        <v>213</v>
      </c>
      <c r="Q84" s="60">
        <v>0.34</v>
      </c>
      <c r="R84" s="24" t="s">
        <v>32</v>
      </c>
      <c r="S84" s="25">
        <v>1</v>
      </c>
      <c r="T84" s="23">
        <f t="shared" si="3"/>
        <v>0.34</v>
      </c>
      <c r="U84" s="11" t="s">
        <v>211</v>
      </c>
      <c r="V84" s="11" t="s">
        <v>212</v>
      </c>
    </row>
    <row r="85" spans="1:22" x14ac:dyDescent="0.25">
      <c r="A85" s="4">
        <f t="shared" si="2"/>
        <v>73</v>
      </c>
      <c r="B85" s="50" t="s">
        <v>196</v>
      </c>
      <c r="C85" s="44">
        <v>0</v>
      </c>
      <c r="D85" s="44">
        <v>0</v>
      </c>
      <c r="E85" s="44">
        <v>0</v>
      </c>
      <c r="F85" s="44">
        <v>0</v>
      </c>
      <c r="G85" s="44">
        <v>0</v>
      </c>
      <c r="H85" s="44">
        <v>0</v>
      </c>
      <c r="I85" s="44">
        <v>0</v>
      </c>
      <c r="J85" s="44">
        <v>0</v>
      </c>
      <c r="K85" s="44">
        <v>0</v>
      </c>
      <c r="L85" s="44">
        <v>0</v>
      </c>
      <c r="M85" s="44">
        <v>0</v>
      </c>
      <c r="N85" s="45" t="s">
        <v>57</v>
      </c>
      <c r="O85" s="64">
        <v>0</v>
      </c>
      <c r="P85" s="17" t="s">
        <v>214</v>
      </c>
      <c r="Q85" s="60">
        <v>1.135</v>
      </c>
      <c r="R85" s="24" t="s">
        <v>112</v>
      </c>
      <c r="S85" s="25">
        <v>1</v>
      </c>
      <c r="T85" s="23">
        <f t="shared" si="3"/>
        <v>1.135</v>
      </c>
      <c r="U85" s="11" t="s">
        <v>211</v>
      </c>
      <c r="V85" s="11" t="s">
        <v>212</v>
      </c>
    </row>
    <row r="86" spans="1:22" x14ac:dyDescent="0.25">
      <c r="A86" s="4">
        <f t="shared" si="2"/>
        <v>74</v>
      </c>
      <c r="B86" s="50" t="s">
        <v>196</v>
      </c>
      <c r="C86" s="44">
        <v>0</v>
      </c>
      <c r="D86" s="44">
        <v>0</v>
      </c>
      <c r="E86" s="44">
        <v>0</v>
      </c>
      <c r="F86" s="44">
        <v>0</v>
      </c>
      <c r="G86" s="44">
        <v>0</v>
      </c>
      <c r="H86" s="44">
        <v>0</v>
      </c>
      <c r="I86" s="44">
        <v>0</v>
      </c>
      <c r="J86" s="44">
        <v>0</v>
      </c>
      <c r="K86" s="44">
        <v>0</v>
      </c>
      <c r="L86" s="44">
        <v>0</v>
      </c>
      <c r="M86" s="44">
        <v>0</v>
      </c>
      <c r="N86" s="45" t="s">
        <v>57</v>
      </c>
      <c r="O86" s="64">
        <v>0</v>
      </c>
      <c r="P86" s="17" t="s">
        <v>215</v>
      </c>
      <c r="Q86" s="60">
        <v>0.28999999999999998</v>
      </c>
      <c r="R86" s="24" t="s">
        <v>32</v>
      </c>
      <c r="S86" s="25">
        <v>1</v>
      </c>
      <c r="T86" s="23">
        <f t="shared" si="3"/>
        <v>0.28999999999999998</v>
      </c>
      <c r="U86" s="11" t="s">
        <v>211</v>
      </c>
      <c r="V86" s="11" t="s">
        <v>212</v>
      </c>
    </row>
    <row r="87" spans="1:22" x14ac:dyDescent="0.25">
      <c r="A87" s="4">
        <f t="shared" si="2"/>
        <v>75</v>
      </c>
      <c r="B87" s="50" t="s">
        <v>196</v>
      </c>
      <c r="C87" s="44">
        <v>0</v>
      </c>
      <c r="D87" s="44">
        <v>0</v>
      </c>
      <c r="E87" s="44">
        <v>0</v>
      </c>
      <c r="F87" s="44">
        <v>0</v>
      </c>
      <c r="G87" s="44">
        <v>0</v>
      </c>
      <c r="H87" s="44">
        <v>0</v>
      </c>
      <c r="I87" s="44">
        <v>0</v>
      </c>
      <c r="J87" s="44">
        <v>0</v>
      </c>
      <c r="K87" s="44">
        <v>0</v>
      </c>
      <c r="L87" s="44">
        <v>0</v>
      </c>
      <c r="M87" s="44">
        <v>0</v>
      </c>
      <c r="N87" s="45" t="s">
        <v>57</v>
      </c>
      <c r="O87" s="64">
        <v>0</v>
      </c>
      <c r="P87" s="17" t="s">
        <v>216</v>
      </c>
      <c r="Q87" s="60">
        <v>4.18</v>
      </c>
      <c r="R87" s="24" t="s">
        <v>32</v>
      </c>
      <c r="S87" s="25">
        <v>1</v>
      </c>
      <c r="T87" s="23">
        <f t="shared" si="3"/>
        <v>4.18</v>
      </c>
      <c r="U87" s="11" t="s">
        <v>211</v>
      </c>
      <c r="V87" s="11" t="s">
        <v>212</v>
      </c>
    </row>
    <row r="88" spans="1:22" ht="15.75" customHeight="1" x14ac:dyDescent="0.25">
      <c r="A88" s="4">
        <f t="shared" si="2"/>
        <v>76</v>
      </c>
      <c r="B88" s="50" t="s">
        <v>196</v>
      </c>
      <c r="C88" s="44">
        <v>0</v>
      </c>
      <c r="D88" s="44">
        <v>0</v>
      </c>
      <c r="E88" s="44">
        <v>0</v>
      </c>
      <c r="F88" s="44">
        <v>0</v>
      </c>
      <c r="G88" s="44">
        <v>0</v>
      </c>
      <c r="H88" s="44">
        <v>0</v>
      </c>
      <c r="I88" s="44">
        <v>0</v>
      </c>
      <c r="J88" s="44">
        <v>0</v>
      </c>
      <c r="K88" s="44">
        <v>0</v>
      </c>
      <c r="L88" s="44">
        <v>0</v>
      </c>
      <c r="M88" s="44">
        <v>0</v>
      </c>
      <c r="N88" s="45" t="s">
        <v>57</v>
      </c>
      <c r="O88" s="64">
        <v>0</v>
      </c>
      <c r="P88" s="17" t="s">
        <v>217</v>
      </c>
      <c r="Q88" s="60">
        <v>0.6</v>
      </c>
      <c r="R88" s="24" t="s">
        <v>32</v>
      </c>
      <c r="S88" s="25">
        <v>1</v>
      </c>
      <c r="T88" s="23">
        <f t="shared" si="3"/>
        <v>0.6</v>
      </c>
      <c r="U88" s="11" t="s">
        <v>211</v>
      </c>
      <c r="V88" s="11" t="s">
        <v>212</v>
      </c>
    </row>
    <row r="89" spans="1:22" ht="17.25" customHeight="1" x14ac:dyDescent="0.25">
      <c r="A89" s="4">
        <f t="shared" si="2"/>
        <v>77</v>
      </c>
      <c r="B89" s="50" t="s">
        <v>196</v>
      </c>
      <c r="C89" s="44">
        <v>0</v>
      </c>
      <c r="D89" s="44">
        <v>0</v>
      </c>
      <c r="E89" s="44">
        <v>0</v>
      </c>
      <c r="F89" s="44">
        <v>0</v>
      </c>
      <c r="G89" s="44">
        <v>0</v>
      </c>
      <c r="H89" s="44">
        <v>0</v>
      </c>
      <c r="I89" s="44">
        <v>0</v>
      </c>
      <c r="J89" s="44">
        <v>0</v>
      </c>
      <c r="K89" s="44">
        <v>0</v>
      </c>
      <c r="L89" s="44">
        <v>0</v>
      </c>
      <c r="M89" s="44">
        <v>0</v>
      </c>
      <c r="N89" s="45" t="s">
        <v>57</v>
      </c>
      <c r="O89" s="64">
        <v>0</v>
      </c>
      <c r="P89" s="17" t="s">
        <v>218</v>
      </c>
      <c r="Q89" s="60">
        <v>0.71</v>
      </c>
      <c r="R89" s="24" t="s">
        <v>32</v>
      </c>
      <c r="S89" s="61">
        <v>1</v>
      </c>
      <c r="T89" s="23">
        <f t="shared" si="3"/>
        <v>0.71</v>
      </c>
      <c r="U89" s="11" t="s">
        <v>211</v>
      </c>
      <c r="V89" s="11" t="s">
        <v>212</v>
      </c>
    </row>
    <row r="90" spans="1:22" x14ac:dyDescent="0.25">
      <c r="A90" s="4">
        <f t="shared" si="2"/>
        <v>78</v>
      </c>
      <c r="B90" s="50" t="s">
        <v>196</v>
      </c>
      <c r="C90" s="44">
        <v>0</v>
      </c>
      <c r="D90" s="44">
        <v>0</v>
      </c>
      <c r="E90" s="44">
        <v>0</v>
      </c>
      <c r="F90" s="44">
        <v>0</v>
      </c>
      <c r="G90" s="44">
        <v>0</v>
      </c>
      <c r="H90" s="44">
        <v>0</v>
      </c>
      <c r="I90" s="44">
        <v>0</v>
      </c>
      <c r="J90" s="44">
        <v>0</v>
      </c>
      <c r="K90" s="44">
        <v>0</v>
      </c>
      <c r="L90" s="44">
        <v>0</v>
      </c>
      <c r="M90" s="44">
        <v>0</v>
      </c>
      <c r="N90" s="45" t="s">
        <v>57</v>
      </c>
      <c r="O90" s="64">
        <v>0</v>
      </c>
      <c r="P90" s="17" t="s">
        <v>219</v>
      </c>
      <c r="Q90" s="60">
        <v>4.0000000000000001E-3</v>
      </c>
      <c r="R90" s="24" t="s">
        <v>32</v>
      </c>
      <c r="S90" s="25">
        <v>8</v>
      </c>
      <c r="T90" s="23">
        <f t="shared" si="3"/>
        <v>3.2000000000000001E-2</v>
      </c>
      <c r="U90" s="11" t="s">
        <v>211</v>
      </c>
      <c r="V90" s="11" t="s">
        <v>212</v>
      </c>
    </row>
    <row r="91" spans="1:22" x14ac:dyDescent="0.25">
      <c r="A91" s="4">
        <f t="shared" si="2"/>
        <v>79</v>
      </c>
      <c r="B91" s="50" t="s">
        <v>196</v>
      </c>
      <c r="C91" s="44">
        <v>0</v>
      </c>
      <c r="D91" s="44">
        <v>0</v>
      </c>
      <c r="E91" s="44">
        <v>0</v>
      </c>
      <c r="F91" s="44">
        <v>0</v>
      </c>
      <c r="G91" s="44">
        <v>0</v>
      </c>
      <c r="H91" s="44">
        <v>0</v>
      </c>
      <c r="I91" s="44">
        <v>0</v>
      </c>
      <c r="J91" s="44">
        <v>0</v>
      </c>
      <c r="K91" s="44">
        <v>0</v>
      </c>
      <c r="L91" s="44">
        <v>0</v>
      </c>
      <c r="M91" s="44">
        <v>0</v>
      </c>
      <c r="N91" s="45" t="s">
        <v>57</v>
      </c>
      <c r="O91" s="64">
        <v>0</v>
      </c>
      <c r="P91" s="17" t="s">
        <v>220</v>
      </c>
      <c r="Q91" s="60">
        <v>0.47</v>
      </c>
      <c r="R91" s="24" t="s">
        <v>32</v>
      </c>
      <c r="S91" s="25">
        <v>1</v>
      </c>
      <c r="T91" s="23">
        <f t="shared" si="3"/>
        <v>0.47</v>
      </c>
      <c r="U91" s="11" t="s">
        <v>211</v>
      </c>
      <c r="V91" s="11" t="s">
        <v>212</v>
      </c>
    </row>
    <row r="92" spans="1:22" ht="27.75" customHeight="1" x14ac:dyDescent="0.25">
      <c r="A92" s="4">
        <f t="shared" si="2"/>
        <v>80</v>
      </c>
      <c r="B92" s="50" t="s">
        <v>222</v>
      </c>
      <c r="C92" s="44">
        <v>0</v>
      </c>
      <c r="D92" s="44">
        <v>0</v>
      </c>
      <c r="E92" s="44">
        <v>0</v>
      </c>
      <c r="F92" s="44">
        <v>0</v>
      </c>
      <c r="G92" s="44">
        <v>0</v>
      </c>
      <c r="H92" s="44">
        <v>0</v>
      </c>
      <c r="I92" s="44">
        <v>0</v>
      </c>
      <c r="J92" s="44">
        <v>0</v>
      </c>
      <c r="K92" s="44">
        <v>0</v>
      </c>
      <c r="L92" s="44">
        <v>0</v>
      </c>
      <c r="M92" s="44">
        <v>0</v>
      </c>
      <c r="N92" s="45" t="s">
        <v>57</v>
      </c>
      <c r="O92" s="64">
        <v>0</v>
      </c>
      <c r="P92" s="17" t="s">
        <v>223</v>
      </c>
      <c r="Q92" s="60">
        <v>12.999000000000001</v>
      </c>
      <c r="R92" s="24" t="s">
        <v>32</v>
      </c>
      <c r="S92" s="25">
        <v>1</v>
      </c>
      <c r="T92" s="23">
        <f t="shared" si="3"/>
        <v>12.999000000000001</v>
      </c>
      <c r="U92" s="11" t="s">
        <v>178</v>
      </c>
      <c r="V92" s="5" t="s">
        <v>221</v>
      </c>
    </row>
    <row r="93" spans="1:22" x14ac:dyDescent="0.25">
      <c r="A93" s="4">
        <f t="shared" si="2"/>
        <v>81</v>
      </c>
      <c r="B93" s="50" t="s">
        <v>224</v>
      </c>
      <c r="C93" s="44">
        <v>0</v>
      </c>
      <c r="D93" s="44">
        <v>0</v>
      </c>
      <c r="E93" s="44">
        <v>0</v>
      </c>
      <c r="F93" s="44">
        <v>0</v>
      </c>
      <c r="G93" s="44">
        <v>0</v>
      </c>
      <c r="H93" s="44">
        <v>0</v>
      </c>
      <c r="I93" s="44">
        <v>0</v>
      </c>
      <c r="J93" s="44">
        <v>0</v>
      </c>
      <c r="K93" s="44">
        <v>0</v>
      </c>
      <c r="L93" s="44">
        <v>0</v>
      </c>
      <c r="M93" s="44">
        <v>0</v>
      </c>
      <c r="N93" s="45" t="s">
        <v>57</v>
      </c>
      <c r="O93" s="64">
        <v>0</v>
      </c>
      <c r="P93" s="17" t="s">
        <v>225</v>
      </c>
      <c r="Q93" s="60">
        <v>0.32</v>
      </c>
      <c r="R93" s="24" t="s">
        <v>32</v>
      </c>
      <c r="S93" s="25">
        <v>1</v>
      </c>
      <c r="T93" s="23">
        <f t="shared" si="3"/>
        <v>0.32</v>
      </c>
      <c r="U93" s="11" t="s">
        <v>227</v>
      </c>
      <c r="V93" s="11" t="s">
        <v>228</v>
      </c>
    </row>
    <row r="94" spans="1:22" x14ac:dyDescent="0.25">
      <c r="A94" s="4">
        <f t="shared" si="2"/>
        <v>82</v>
      </c>
      <c r="B94" s="50" t="s">
        <v>224</v>
      </c>
      <c r="C94" s="44">
        <v>0</v>
      </c>
      <c r="D94" s="44">
        <v>0</v>
      </c>
      <c r="E94" s="44">
        <v>0</v>
      </c>
      <c r="F94" s="44">
        <v>0</v>
      </c>
      <c r="G94" s="44">
        <v>0</v>
      </c>
      <c r="H94" s="44">
        <v>0</v>
      </c>
      <c r="I94" s="44">
        <v>0</v>
      </c>
      <c r="J94" s="44">
        <v>0</v>
      </c>
      <c r="K94" s="44">
        <v>0</v>
      </c>
      <c r="L94" s="44">
        <v>0</v>
      </c>
      <c r="M94" s="44">
        <v>0</v>
      </c>
      <c r="N94" s="45" t="s">
        <v>57</v>
      </c>
      <c r="O94" s="64">
        <v>0</v>
      </c>
      <c r="P94" s="17" t="s">
        <v>226</v>
      </c>
      <c r="Q94" s="60">
        <v>0.32</v>
      </c>
      <c r="R94" s="24" t="s">
        <v>32</v>
      </c>
      <c r="S94" s="61">
        <v>1</v>
      </c>
      <c r="T94" s="23">
        <f t="shared" si="3"/>
        <v>0.32</v>
      </c>
      <c r="U94" s="11" t="s">
        <v>227</v>
      </c>
      <c r="V94" s="11" t="s">
        <v>228</v>
      </c>
    </row>
    <row r="95" spans="1:22" ht="30" x14ac:dyDescent="0.25">
      <c r="A95" s="4">
        <f t="shared" si="2"/>
        <v>83</v>
      </c>
      <c r="B95" s="50" t="s">
        <v>222</v>
      </c>
      <c r="C95" s="44">
        <v>0</v>
      </c>
      <c r="D95" s="44">
        <v>0</v>
      </c>
      <c r="E95" s="44">
        <v>0</v>
      </c>
      <c r="F95" s="44">
        <v>0</v>
      </c>
      <c r="G95" s="44">
        <v>0</v>
      </c>
      <c r="H95" s="44">
        <v>0</v>
      </c>
      <c r="I95" s="44">
        <v>0</v>
      </c>
      <c r="J95" s="44">
        <v>0</v>
      </c>
      <c r="K95" s="44">
        <v>0</v>
      </c>
      <c r="L95" s="44">
        <v>0</v>
      </c>
      <c r="M95" s="44">
        <v>0</v>
      </c>
      <c r="N95" s="45" t="s">
        <v>57</v>
      </c>
      <c r="O95" s="64">
        <v>0</v>
      </c>
      <c r="P95" s="17" t="s">
        <v>229</v>
      </c>
      <c r="Q95" s="60">
        <v>32.731999999999999</v>
      </c>
      <c r="R95" s="24" t="s">
        <v>32</v>
      </c>
      <c r="S95" s="61">
        <v>1</v>
      </c>
      <c r="T95" s="23">
        <f t="shared" si="3"/>
        <v>32.731999999999999</v>
      </c>
      <c r="U95" s="11" t="s">
        <v>230</v>
      </c>
      <c r="V95" s="11" t="s">
        <v>231</v>
      </c>
    </row>
    <row r="96" spans="1:22" ht="39" customHeight="1" x14ac:dyDescent="0.25">
      <c r="A96" s="4">
        <f t="shared" si="2"/>
        <v>84</v>
      </c>
      <c r="B96" s="50" t="s">
        <v>222</v>
      </c>
      <c r="C96" s="44">
        <v>0</v>
      </c>
      <c r="D96" s="44">
        <v>0</v>
      </c>
      <c r="E96" s="44">
        <v>0</v>
      </c>
      <c r="F96" s="44">
        <v>0</v>
      </c>
      <c r="G96" s="44">
        <v>0</v>
      </c>
      <c r="H96" s="44">
        <v>0</v>
      </c>
      <c r="I96" s="44">
        <v>0</v>
      </c>
      <c r="J96" s="44">
        <v>0</v>
      </c>
      <c r="K96" s="44">
        <v>0</v>
      </c>
      <c r="L96" s="44">
        <v>0</v>
      </c>
      <c r="M96" s="44">
        <v>0</v>
      </c>
      <c r="N96" s="45" t="s">
        <v>57</v>
      </c>
      <c r="O96" s="64">
        <v>0</v>
      </c>
      <c r="P96" s="17" t="s">
        <v>234</v>
      </c>
      <c r="Q96" s="60">
        <v>6.95</v>
      </c>
      <c r="R96" s="24" t="s">
        <v>32</v>
      </c>
      <c r="S96" s="61">
        <v>1</v>
      </c>
      <c r="T96" s="23">
        <f t="shared" si="3"/>
        <v>6.95</v>
      </c>
      <c r="U96" s="11" t="s">
        <v>178</v>
      </c>
      <c r="V96" s="5" t="s">
        <v>232</v>
      </c>
    </row>
    <row r="97" spans="1:22" ht="47.25" customHeight="1" x14ac:dyDescent="0.25">
      <c r="A97" s="4">
        <f t="shared" si="2"/>
        <v>85</v>
      </c>
      <c r="B97" s="50" t="s">
        <v>222</v>
      </c>
      <c r="C97" s="44">
        <v>0</v>
      </c>
      <c r="D97" s="44">
        <v>0</v>
      </c>
      <c r="E97" s="44">
        <v>0</v>
      </c>
      <c r="F97" s="44">
        <v>0</v>
      </c>
      <c r="G97" s="44">
        <v>0</v>
      </c>
      <c r="H97" s="44">
        <v>0</v>
      </c>
      <c r="I97" s="44">
        <v>0</v>
      </c>
      <c r="J97" s="44">
        <v>0</v>
      </c>
      <c r="K97" s="44">
        <v>0</v>
      </c>
      <c r="L97" s="44">
        <v>0</v>
      </c>
      <c r="M97" s="44">
        <v>0</v>
      </c>
      <c r="N97" s="45" t="s">
        <v>57</v>
      </c>
      <c r="O97" s="64" t="s">
        <v>92</v>
      </c>
      <c r="P97" s="17" t="s">
        <v>233</v>
      </c>
      <c r="Q97" s="60">
        <v>3.25</v>
      </c>
      <c r="R97" s="24" t="s">
        <v>32</v>
      </c>
      <c r="S97" s="61">
        <v>1</v>
      </c>
      <c r="T97" s="23">
        <f t="shared" si="3"/>
        <v>3.25</v>
      </c>
      <c r="U97" s="11" t="s">
        <v>178</v>
      </c>
      <c r="V97" s="5" t="s">
        <v>232</v>
      </c>
    </row>
    <row r="98" spans="1:22" ht="45" x14ac:dyDescent="0.25">
      <c r="A98" s="4">
        <f t="shared" si="2"/>
        <v>86</v>
      </c>
      <c r="B98" s="50" t="s">
        <v>222</v>
      </c>
      <c r="C98" s="44">
        <v>0</v>
      </c>
      <c r="D98" s="44">
        <v>0</v>
      </c>
      <c r="E98" s="44">
        <v>0</v>
      </c>
      <c r="F98" s="44">
        <v>0</v>
      </c>
      <c r="G98" s="44">
        <v>0</v>
      </c>
      <c r="H98" s="44">
        <v>0</v>
      </c>
      <c r="I98" s="44">
        <v>0</v>
      </c>
      <c r="J98" s="44">
        <v>0</v>
      </c>
      <c r="K98" s="44">
        <v>0</v>
      </c>
      <c r="L98" s="44">
        <v>0</v>
      </c>
      <c r="M98" s="44">
        <v>0</v>
      </c>
      <c r="N98" s="45" t="s">
        <v>57</v>
      </c>
      <c r="O98" s="64" t="s">
        <v>92</v>
      </c>
      <c r="P98" s="17" t="s">
        <v>235</v>
      </c>
      <c r="Q98" s="60">
        <v>3.05</v>
      </c>
      <c r="R98" s="24" t="s">
        <v>32</v>
      </c>
      <c r="S98" s="61">
        <v>1</v>
      </c>
      <c r="T98" s="23">
        <f t="shared" si="3"/>
        <v>3.05</v>
      </c>
      <c r="U98" s="11" t="s">
        <v>178</v>
      </c>
      <c r="V98" s="5" t="s">
        <v>232</v>
      </c>
    </row>
    <row r="99" spans="1:22" ht="38.25" customHeight="1" x14ac:dyDescent="0.25">
      <c r="A99" s="4">
        <f t="shared" si="2"/>
        <v>87</v>
      </c>
      <c r="B99" s="50" t="s">
        <v>222</v>
      </c>
      <c r="C99" s="44">
        <v>0</v>
      </c>
      <c r="D99" s="44">
        <v>0</v>
      </c>
      <c r="E99" s="44">
        <v>0</v>
      </c>
      <c r="F99" s="44">
        <v>0</v>
      </c>
      <c r="G99" s="44">
        <v>0</v>
      </c>
      <c r="H99" s="44">
        <v>0</v>
      </c>
      <c r="I99" s="44">
        <v>0</v>
      </c>
      <c r="J99" s="44">
        <v>0</v>
      </c>
      <c r="K99" s="44">
        <v>0</v>
      </c>
      <c r="L99" s="44">
        <v>0</v>
      </c>
      <c r="M99" s="44">
        <v>0</v>
      </c>
      <c r="N99" s="45" t="s">
        <v>57</v>
      </c>
      <c r="O99" s="64">
        <v>0</v>
      </c>
      <c r="P99" s="17" t="s">
        <v>236</v>
      </c>
      <c r="Q99" s="60">
        <v>2.6989999999999998</v>
      </c>
      <c r="R99" s="24" t="s">
        <v>32</v>
      </c>
      <c r="S99" s="61">
        <v>1</v>
      </c>
      <c r="T99" s="23">
        <f t="shared" si="3"/>
        <v>2.6989999999999998</v>
      </c>
      <c r="U99" s="11" t="s">
        <v>178</v>
      </c>
      <c r="V99" s="5" t="s">
        <v>232</v>
      </c>
    </row>
    <row r="100" spans="1:22" ht="45" x14ac:dyDescent="0.25">
      <c r="A100" s="4">
        <f t="shared" si="2"/>
        <v>88</v>
      </c>
      <c r="B100" s="50" t="s">
        <v>222</v>
      </c>
      <c r="C100" s="44">
        <v>0</v>
      </c>
      <c r="D100" s="44">
        <v>0</v>
      </c>
      <c r="E100" s="44">
        <v>0</v>
      </c>
      <c r="F100" s="44">
        <v>0</v>
      </c>
      <c r="G100" s="44">
        <v>0</v>
      </c>
      <c r="H100" s="44">
        <v>0</v>
      </c>
      <c r="I100" s="44">
        <v>0</v>
      </c>
      <c r="J100" s="44">
        <v>0</v>
      </c>
      <c r="K100" s="44">
        <v>0</v>
      </c>
      <c r="L100" s="44">
        <v>0</v>
      </c>
      <c r="M100" s="44">
        <v>0</v>
      </c>
      <c r="N100" s="45" t="s">
        <v>57</v>
      </c>
      <c r="O100" s="64">
        <v>0</v>
      </c>
      <c r="P100" s="17" t="s">
        <v>237</v>
      </c>
      <c r="Q100" s="60">
        <v>1.1990000000000001</v>
      </c>
      <c r="R100" s="24" t="s">
        <v>32</v>
      </c>
      <c r="S100" s="61">
        <v>1</v>
      </c>
      <c r="T100" s="23">
        <f t="shared" si="3"/>
        <v>1.1990000000000001</v>
      </c>
      <c r="U100" s="11" t="s">
        <v>178</v>
      </c>
      <c r="V100" s="5" t="s">
        <v>232</v>
      </c>
    </row>
    <row r="101" spans="1:22" ht="30" x14ac:dyDescent="0.25">
      <c r="A101" s="4">
        <f t="shared" si="2"/>
        <v>89</v>
      </c>
      <c r="B101" s="50" t="s">
        <v>222</v>
      </c>
      <c r="C101" s="44">
        <v>0</v>
      </c>
      <c r="D101" s="44">
        <v>0</v>
      </c>
      <c r="E101" s="44">
        <v>0</v>
      </c>
      <c r="F101" s="44">
        <v>0</v>
      </c>
      <c r="G101" s="44">
        <v>0</v>
      </c>
      <c r="H101" s="44">
        <v>0</v>
      </c>
      <c r="I101" s="44">
        <v>0</v>
      </c>
      <c r="J101" s="44">
        <v>0</v>
      </c>
      <c r="K101" s="44">
        <v>0</v>
      </c>
      <c r="L101" s="44">
        <v>0</v>
      </c>
      <c r="M101" s="44">
        <v>0</v>
      </c>
      <c r="N101" s="45" t="s">
        <v>57</v>
      </c>
      <c r="O101" s="64">
        <v>0</v>
      </c>
      <c r="P101" s="17" t="s">
        <v>238</v>
      </c>
      <c r="Q101" s="60">
        <v>2.4990000000000001</v>
      </c>
      <c r="R101" s="24" t="s">
        <v>32</v>
      </c>
      <c r="S101" s="61">
        <v>1</v>
      </c>
      <c r="T101" s="23">
        <f t="shared" si="3"/>
        <v>2.4990000000000001</v>
      </c>
      <c r="U101" s="11" t="s">
        <v>178</v>
      </c>
      <c r="V101" s="5" t="s">
        <v>232</v>
      </c>
    </row>
    <row r="102" spans="1:22" ht="45" customHeight="1" x14ac:dyDescent="0.25">
      <c r="A102" s="4">
        <f t="shared" si="2"/>
        <v>90</v>
      </c>
      <c r="B102" s="50" t="s">
        <v>222</v>
      </c>
      <c r="C102" s="44">
        <v>0</v>
      </c>
      <c r="D102" s="44">
        <v>0</v>
      </c>
      <c r="E102" s="44">
        <v>0</v>
      </c>
      <c r="F102" s="44">
        <v>0</v>
      </c>
      <c r="G102" s="44">
        <v>0</v>
      </c>
      <c r="H102" s="44">
        <v>0</v>
      </c>
      <c r="I102" s="44">
        <v>0</v>
      </c>
      <c r="J102" s="44">
        <v>0</v>
      </c>
      <c r="K102" s="44">
        <v>0</v>
      </c>
      <c r="L102" s="44">
        <v>0</v>
      </c>
      <c r="M102" s="44">
        <v>0</v>
      </c>
      <c r="N102" s="45" t="s">
        <v>57</v>
      </c>
      <c r="O102" s="64">
        <v>0</v>
      </c>
      <c r="P102" s="17" t="s">
        <v>239</v>
      </c>
      <c r="Q102" s="60">
        <v>1.55</v>
      </c>
      <c r="R102" s="24" t="s">
        <v>32</v>
      </c>
      <c r="S102" s="61">
        <v>1</v>
      </c>
      <c r="T102" s="23">
        <f t="shared" si="3"/>
        <v>1.55</v>
      </c>
      <c r="U102" s="11" t="s">
        <v>178</v>
      </c>
      <c r="V102" s="5" t="s">
        <v>232</v>
      </c>
    </row>
    <row r="103" spans="1:22" ht="48.75" customHeight="1" x14ac:dyDescent="0.25">
      <c r="A103" s="4">
        <f t="shared" si="2"/>
        <v>91</v>
      </c>
      <c r="B103" s="50" t="s">
        <v>222</v>
      </c>
      <c r="C103" s="44">
        <v>0</v>
      </c>
      <c r="D103" s="44">
        <v>0</v>
      </c>
      <c r="E103" s="44">
        <v>0</v>
      </c>
      <c r="F103" s="44">
        <v>0</v>
      </c>
      <c r="G103" s="44">
        <v>0</v>
      </c>
      <c r="H103" s="44">
        <v>0</v>
      </c>
      <c r="I103" s="44">
        <v>0</v>
      </c>
      <c r="J103" s="44">
        <v>0</v>
      </c>
      <c r="K103" s="44">
        <v>0</v>
      </c>
      <c r="L103" s="44">
        <v>0</v>
      </c>
      <c r="M103" s="44">
        <v>0</v>
      </c>
      <c r="N103" s="45" t="s">
        <v>57</v>
      </c>
      <c r="O103" s="64">
        <v>0</v>
      </c>
      <c r="P103" s="17" t="s">
        <v>240</v>
      </c>
      <c r="Q103" s="60">
        <v>0.499</v>
      </c>
      <c r="R103" s="24" t="s">
        <v>32</v>
      </c>
      <c r="S103" s="61">
        <v>1</v>
      </c>
      <c r="T103" s="23">
        <f t="shared" si="3"/>
        <v>0.499</v>
      </c>
      <c r="U103" s="11" t="s">
        <v>178</v>
      </c>
      <c r="V103" s="5" t="s">
        <v>232</v>
      </c>
    </row>
    <row r="104" spans="1:22" ht="34.5" customHeight="1" x14ac:dyDescent="0.25">
      <c r="A104" s="4">
        <f t="shared" si="2"/>
        <v>92</v>
      </c>
      <c r="B104" s="50" t="s">
        <v>222</v>
      </c>
      <c r="C104" s="44">
        <v>0</v>
      </c>
      <c r="D104" s="44">
        <v>0</v>
      </c>
      <c r="E104" s="44">
        <v>0</v>
      </c>
      <c r="F104" s="44">
        <v>0</v>
      </c>
      <c r="G104" s="44">
        <v>0</v>
      </c>
      <c r="H104" s="44">
        <v>0</v>
      </c>
      <c r="I104" s="44">
        <v>0</v>
      </c>
      <c r="J104" s="44">
        <v>0</v>
      </c>
      <c r="K104" s="44">
        <v>0</v>
      </c>
      <c r="L104" s="44">
        <v>0</v>
      </c>
      <c r="M104" s="44">
        <v>0</v>
      </c>
      <c r="N104" s="45" t="s">
        <v>57</v>
      </c>
      <c r="O104" s="64">
        <v>0</v>
      </c>
      <c r="P104" s="17" t="s">
        <v>241</v>
      </c>
      <c r="Q104" s="60">
        <v>0.42</v>
      </c>
      <c r="R104" s="24" t="s">
        <v>32</v>
      </c>
      <c r="S104" s="61">
        <v>1</v>
      </c>
      <c r="T104" s="23">
        <f t="shared" si="3"/>
        <v>0.42</v>
      </c>
      <c r="U104" s="11" t="s">
        <v>178</v>
      </c>
      <c r="V104" s="5" t="s">
        <v>232</v>
      </c>
    </row>
    <row r="105" spans="1:22" ht="30" x14ac:dyDescent="0.25">
      <c r="A105" s="4">
        <f t="shared" si="2"/>
        <v>93</v>
      </c>
      <c r="B105" s="50" t="s">
        <v>222</v>
      </c>
      <c r="C105" s="44">
        <v>0</v>
      </c>
      <c r="D105" s="44">
        <v>0</v>
      </c>
      <c r="E105" s="44">
        <v>0</v>
      </c>
      <c r="F105" s="44">
        <v>0</v>
      </c>
      <c r="G105" s="44">
        <v>0</v>
      </c>
      <c r="H105" s="44">
        <v>0</v>
      </c>
      <c r="I105" s="44">
        <v>0</v>
      </c>
      <c r="J105" s="44">
        <v>0</v>
      </c>
      <c r="K105" s="44">
        <v>0</v>
      </c>
      <c r="L105" s="44">
        <v>0</v>
      </c>
      <c r="M105" s="44">
        <v>0</v>
      </c>
      <c r="N105" s="45" t="s">
        <v>57</v>
      </c>
      <c r="O105" s="64">
        <v>0</v>
      </c>
      <c r="P105" s="17" t="s">
        <v>242</v>
      </c>
      <c r="Q105" s="60">
        <v>0.29899999999999999</v>
      </c>
      <c r="R105" s="24" t="s">
        <v>32</v>
      </c>
      <c r="S105" s="61">
        <v>1</v>
      </c>
      <c r="T105" s="23">
        <f t="shared" si="3"/>
        <v>0.29899999999999999</v>
      </c>
      <c r="U105" s="11" t="s">
        <v>178</v>
      </c>
      <c r="V105" s="5" t="s">
        <v>232</v>
      </c>
    </row>
    <row r="106" spans="1:22" ht="30" x14ac:dyDescent="0.25">
      <c r="A106" s="4">
        <f t="shared" si="2"/>
        <v>94</v>
      </c>
      <c r="B106" s="50" t="s">
        <v>222</v>
      </c>
      <c r="C106" s="44">
        <v>0</v>
      </c>
      <c r="D106" s="44">
        <v>0</v>
      </c>
      <c r="E106" s="44">
        <v>0</v>
      </c>
      <c r="F106" s="44">
        <v>0</v>
      </c>
      <c r="G106" s="44">
        <v>0</v>
      </c>
      <c r="H106" s="44">
        <v>0</v>
      </c>
      <c r="I106" s="44">
        <v>0</v>
      </c>
      <c r="J106" s="44">
        <v>0</v>
      </c>
      <c r="K106" s="44">
        <v>0</v>
      </c>
      <c r="L106" s="44">
        <v>0</v>
      </c>
      <c r="M106" s="44">
        <v>0</v>
      </c>
      <c r="N106" s="45" t="s">
        <v>57</v>
      </c>
      <c r="O106" s="64">
        <v>0</v>
      </c>
      <c r="P106" s="17" t="s">
        <v>243</v>
      </c>
      <c r="Q106" s="60">
        <v>4.6989999999999998</v>
      </c>
      <c r="R106" s="24" t="s">
        <v>32</v>
      </c>
      <c r="S106" s="61">
        <v>1</v>
      </c>
      <c r="T106" s="23">
        <f t="shared" si="3"/>
        <v>4.6989999999999998</v>
      </c>
      <c r="U106" s="11" t="s">
        <v>178</v>
      </c>
      <c r="V106" s="5" t="s">
        <v>232</v>
      </c>
    </row>
    <row r="107" spans="1:22" ht="30" x14ac:dyDescent="0.25">
      <c r="A107" s="4">
        <f t="shared" si="2"/>
        <v>95</v>
      </c>
      <c r="B107" s="50" t="s">
        <v>222</v>
      </c>
      <c r="C107" s="44">
        <v>0</v>
      </c>
      <c r="D107" s="44">
        <v>0</v>
      </c>
      <c r="E107" s="44">
        <v>0</v>
      </c>
      <c r="F107" s="44">
        <v>0</v>
      </c>
      <c r="G107" s="44">
        <v>0</v>
      </c>
      <c r="H107" s="44">
        <v>0</v>
      </c>
      <c r="I107" s="44">
        <v>0</v>
      </c>
      <c r="J107" s="44">
        <v>0</v>
      </c>
      <c r="K107" s="44">
        <v>0</v>
      </c>
      <c r="L107" s="44">
        <v>0</v>
      </c>
      <c r="M107" s="44">
        <v>0</v>
      </c>
      <c r="N107" s="45" t="s">
        <v>57</v>
      </c>
      <c r="O107" s="64">
        <v>0</v>
      </c>
      <c r="P107" s="17" t="s">
        <v>244</v>
      </c>
      <c r="Q107" s="60">
        <v>3.2989999999999999</v>
      </c>
      <c r="R107" s="24" t="s">
        <v>32</v>
      </c>
      <c r="S107" s="61">
        <v>1</v>
      </c>
      <c r="T107" s="23">
        <f t="shared" si="3"/>
        <v>3.2989999999999999</v>
      </c>
      <c r="U107" s="11" t="s">
        <v>178</v>
      </c>
      <c r="V107" s="5" t="s">
        <v>232</v>
      </c>
    </row>
    <row r="108" spans="1:22" ht="30" x14ac:dyDescent="0.25">
      <c r="A108" s="4">
        <f t="shared" si="2"/>
        <v>96</v>
      </c>
      <c r="B108" s="50" t="s">
        <v>222</v>
      </c>
      <c r="C108" s="44">
        <v>0</v>
      </c>
      <c r="D108" s="44">
        <v>0</v>
      </c>
      <c r="E108" s="44">
        <v>0</v>
      </c>
      <c r="F108" s="44">
        <v>0</v>
      </c>
      <c r="G108" s="44">
        <v>0</v>
      </c>
      <c r="H108" s="44">
        <v>0</v>
      </c>
      <c r="I108" s="44">
        <v>0</v>
      </c>
      <c r="J108" s="44">
        <v>0</v>
      </c>
      <c r="K108" s="44">
        <v>0</v>
      </c>
      <c r="L108" s="44">
        <v>0</v>
      </c>
      <c r="M108" s="44">
        <v>0</v>
      </c>
      <c r="N108" s="45" t="s">
        <v>57</v>
      </c>
      <c r="O108" s="64">
        <v>0</v>
      </c>
      <c r="P108" s="17" t="s">
        <v>245</v>
      </c>
      <c r="Q108" s="60">
        <v>16.798999999999999</v>
      </c>
      <c r="R108" s="24" t="s">
        <v>32</v>
      </c>
      <c r="S108" s="61">
        <v>1</v>
      </c>
      <c r="T108" s="23">
        <f t="shared" si="3"/>
        <v>16.798999999999999</v>
      </c>
      <c r="U108" s="11" t="s">
        <v>178</v>
      </c>
      <c r="V108" s="5" t="s">
        <v>232</v>
      </c>
    </row>
    <row r="109" spans="1:22" ht="30" x14ac:dyDescent="0.25">
      <c r="A109" s="4">
        <f t="shared" si="2"/>
        <v>97</v>
      </c>
      <c r="B109" s="50" t="s">
        <v>222</v>
      </c>
      <c r="C109" s="44">
        <v>0</v>
      </c>
      <c r="D109" s="44">
        <v>0</v>
      </c>
      <c r="E109" s="44">
        <v>0</v>
      </c>
      <c r="F109" s="44">
        <v>0</v>
      </c>
      <c r="G109" s="44">
        <v>0</v>
      </c>
      <c r="H109" s="44">
        <v>0</v>
      </c>
      <c r="I109" s="44">
        <v>0</v>
      </c>
      <c r="J109" s="44">
        <v>0</v>
      </c>
      <c r="K109" s="44">
        <v>0</v>
      </c>
      <c r="L109" s="44">
        <v>0</v>
      </c>
      <c r="M109" s="44">
        <v>0</v>
      </c>
      <c r="N109" s="45" t="s">
        <v>57</v>
      </c>
      <c r="O109" s="64">
        <v>0</v>
      </c>
      <c r="P109" s="17" t="s">
        <v>246</v>
      </c>
      <c r="Q109" s="60">
        <v>9.2989999999999995</v>
      </c>
      <c r="R109" s="24" t="s">
        <v>32</v>
      </c>
      <c r="S109" s="61">
        <v>1</v>
      </c>
      <c r="T109" s="23">
        <f t="shared" si="3"/>
        <v>9.2989999999999995</v>
      </c>
      <c r="U109" s="11" t="s">
        <v>178</v>
      </c>
      <c r="V109" s="5" t="s">
        <v>232</v>
      </c>
    </row>
    <row r="110" spans="1:22" ht="30" x14ac:dyDescent="0.25">
      <c r="A110" s="4">
        <f t="shared" si="2"/>
        <v>98</v>
      </c>
      <c r="B110" s="50" t="s">
        <v>222</v>
      </c>
      <c r="C110" s="44">
        <v>0</v>
      </c>
      <c r="D110" s="44">
        <v>0</v>
      </c>
      <c r="E110" s="44">
        <v>0</v>
      </c>
      <c r="F110" s="44">
        <v>0</v>
      </c>
      <c r="G110" s="44">
        <v>0</v>
      </c>
      <c r="H110" s="44">
        <v>0</v>
      </c>
      <c r="I110" s="44">
        <v>0</v>
      </c>
      <c r="J110" s="44">
        <v>0</v>
      </c>
      <c r="K110" s="44">
        <v>0</v>
      </c>
      <c r="L110" s="44">
        <v>0</v>
      </c>
      <c r="M110" s="44">
        <v>0</v>
      </c>
      <c r="N110" s="45" t="s">
        <v>57</v>
      </c>
      <c r="O110" s="64">
        <v>0</v>
      </c>
      <c r="P110" s="17" t="s">
        <v>247</v>
      </c>
      <c r="Q110" s="60">
        <v>4.6130000000000004</v>
      </c>
      <c r="R110" s="24" t="s">
        <v>32</v>
      </c>
      <c r="S110" s="61">
        <v>1</v>
      </c>
      <c r="T110" s="23">
        <f t="shared" si="3"/>
        <v>4.6130000000000004</v>
      </c>
      <c r="U110" s="11" t="s">
        <v>248</v>
      </c>
      <c r="V110" s="5" t="s">
        <v>249</v>
      </c>
    </row>
    <row r="111" spans="1:22" x14ac:dyDescent="0.25">
      <c r="A111" s="4"/>
      <c r="B111" s="46"/>
      <c r="C111" s="47"/>
      <c r="D111" s="47"/>
      <c r="E111" s="47"/>
      <c r="F111" s="47"/>
      <c r="G111" s="47"/>
      <c r="H111" s="47"/>
      <c r="I111" s="47"/>
      <c r="J111" s="47"/>
      <c r="K111" s="47"/>
      <c r="L111" s="47"/>
      <c r="M111" s="47"/>
      <c r="N111" s="46"/>
      <c r="O111" s="48"/>
      <c r="P111" s="26" t="s">
        <v>79</v>
      </c>
      <c r="Q111" s="18"/>
      <c r="R111" s="19"/>
      <c r="S111" s="20"/>
      <c r="T111" s="18"/>
      <c r="U111" s="21"/>
      <c r="V111" s="21"/>
    </row>
    <row r="112" spans="1:22" ht="18.75" customHeight="1" x14ac:dyDescent="0.25">
      <c r="A112" s="4"/>
      <c r="B112" s="46"/>
      <c r="C112" s="47"/>
      <c r="D112" s="47"/>
      <c r="E112" s="47"/>
      <c r="F112" s="47"/>
      <c r="G112" s="47"/>
      <c r="H112" s="47"/>
      <c r="I112" s="47"/>
      <c r="J112" s="47"/>
      <c r="K112" s="47"/>
      <c r="L112" s="47"/>
      <c r="M112" s="47"/>
      <c r="N112" s="48"/>
      <c r="O112" s="48"/>
      <c r="P112" s="26" t="s">
        <v>37</v>
      </c>
      <c r="Q112" s="27"/>
      <c r="R112" s="19"/>
      <c r="S112" s="20"/>
      <c r="T112" s="28"/>
      <c r="U112" s="21"/>
      <c r="V112" s="21"/>
    </row>
    <row r="113" spans="1:22" x14ac:dyDescent="0.25">
      <c r="A113" s="4"/>
      <c r="B113" s="46"/>
      <c r="C113" s="47"/>
      <c r="D113" s="47"/>
      <c r="E113" s="47"/>
      <c r="F113" s="47"/>
      <c r="G113" s="47"/>
      <c r="H113" s="47"/>
      <c r="I113" s="47"/>
      <c r="J113" s="47"/>
      <c r="K113" s="47"/>
      <c r="L113" s="47"/>
      <c r="M113" s="47"/>
      <c r="N113" s="48"/>
      <c r="O113" s="48"/>
      <c r="P113" s="26" t="s">
        <v>77</v>
      </c>
      <c r="Q113" s="27"/>
      <c r="R113" s="19"/>
      <c r="S113" s="20"/>
      <c r="T113" s="28"/>
      <c r="U113" s="21"/>
      <c r="V113" s="21"/>
    </row>
    <row r="114" spans="1:22" x14ac:dyDescent="0.25">
      <c r="A114" s="4"/>
      <c r="B114" s="46"/>
      <c r="C114" s="47"/>
      <c r="D114" s="47"/>
      <c r="E114" s="47"/>
      <c r="F114" s="47"/>
      <c r="G114" s="47"/>
      <c r="H114" s="47"/>
      <c r="I114" s="47"/>
      <c r="J114" s="47"/>
      <c r="K114" s="47"/>
      <c r="L114" s="47"/>
      <c r="M114" s="47"/>
      <c r="N114" s="48"/>
      <c r="O114" s="46"/>
      <c r="P114" s="26" t="s">
        <v>38</v>
      </c>
      <c r="Q114" s="29"/>
      <c r="R114" s="19"/>
      <c r="S114" s="20"/>
      <c r="T114" s="27"/>
      <c r="U114" s="21"/>
      <c r="V114" s="21"/>
    </row>
    <row r="115" spans="1:22" ht="30" x14ac:dyDescent="0.25">
      <c r="A115" s="59"/>
      <c r="B115" s="46"/>
      <c r="C115" s="47"/>
      <c r="D115" s="47"/>
      <c r="E115" s="47"/>
      <c r="F115" s="47"/>
      <c r="G115" s="47"/>
      <c r="H115" s="47"/>
      <c r="I115" s="47"/>
      <c r="J115" s="47"/>
      <c r="K115" s="47"/>
      <c r="L115" s="47"/>
      <c r="M115" s="47"/>
      <c r="N115" s="48"/>
      <c r="O115" s="48"/>
      <c r="P115" s="26" t="s">
        <v>39</v>
      </c>
      <c r="Q115" s="29"/>
      <c r="R115" s="19"/>
      <c r="S115" s="20"/>
      <c r="T115" s="27"/>
      <c r="U115" s="21"/>
      <c r="V115" s="21"/>
    </row>
    <row r="116" spans="1:22" x14ac:dyDescent="0.25">
      <c r="A116" s="59"/>
      <c r="B116" s="46"/>
      <c r="C116" s="47"/>
      <c r="D116" s="47"/>
      <c r="E116" s="47"/>
      <c r="F116" s="47"/>
      <c r="G116" s="47"/>
      <c r="H116" s="47"/>
      <c r="I116" s="47"/>
      <c r="J116" s="47"/>
      <c r="K116" s="47"/>
      <c r="L116" s="47"/>
      <c r="M116" s="47"/>
      <c r="N116" s="48"/>
      <c r="O116" s="48"/>
      <c r="P116" s="26" t="s">
        <v>40</v>
      </c>
      <c r="Q116" s="29"/>
      <c r="R116" s="19"/>
      <c r="S116" s="20"/>
      <c r="T116" s="27"/>
      <c r="U116" s="21"/>
      <c r="V116" s="21"/>
    </row>
    <row r="117" spans="1:22" ht="30" x14ac:dyDescent="0.25">
      <c r="A117" s="4"/>
      <c r="B117" s="46"/>
      <c r="C117" s="47"/>
      <c r="D117" s="47"/>
      <c r="E117" s="47"/>
      <c r="F117" s="47"/>
      <c r="G117" s="47"/>
      <c r="H117" s="47"/>
      <c r="I117" s="47"/>
      <c r="J117" s="47"/>
      <c r="K117" s="47"/>
      <c r="L117" s="47"/>
      <c r="M117" s="47"/>
      <c r="N117" s="48"/>
      <c r="O117" s="48"/>
      <c r="P117" s="26" t="s">
        <v>35</v>
      </c>
      <c r="Q117" s="18"/>
      <c r="R117" s="19"/>
      <c r="S117" s="20"/>
      <c r="T117" s="27"/>
      <c r="U117" s="21"/>
      <c r="V117" s="21"/>
    </row>
    <row r="118" spans="1:22" ht="30" x14ac:dyDescent="0.25">
      <c r="A118" s="4"/>
      <c r="B118" s="46"/>
      <c r="C118" s="47"/>
      <c r="D118" s="47"/>
      <c r="E118" s="47"/>
      <c r="F118" s="47"/>
      <c r="G118" s="47"/>
      <c r="H118" s="47"/>
      <c r="I118" s="47"/>
      <c r="J118" s="47"/>
      <c r="K118" s="47"/>
      <c r="L118" s="47"/>
      <c r="M118" s="47"/>
      <c r="N118" s="48"/>
      <c r="O118" s="48"/>
      <c r="P118" s="26" t="s">
        <v>33</v>
      </c>
      <c r="Q118" s="18"/>
      <c r="R118" s="19"/>
      <c r="S118" s="20"/>
      <c r="T118" s="27"/>
      <c r="U118" s="21"/>
      <c r="V118" s="21"/>
    </row>
    <row r="119" spans="1:22" ht="30" x14ac:dyDescent="0.25">
      <c r="A119" s="4">
        <v>99</v>
      </c>
      <c r="B119" s="43">
        <v>43861</v>
      </c>
      <c r="C119" s="44">
        <v>0</v>
      </c>
      <c r="D119" s="44">
        <v>0</v>
      </c>
      <c r="E119" s="44">
        <v>0</v>
      </c>
      <c r="F119" s="44">
        <v>0</v>
      </c>
      <c r="G119" s="44">
        <v>0</v>
      </c>
      <c r="H119" s="44">
        <v>0</v>
      </c>
      <c r="I119" s="44">
        <v>0</v>
      </c>
      <c r="J119" s="44">
        <v>0</v>
      </c>
      <c r="K119" s="44">
        <v>0</v>
      </c>
      <c r="L119" s="44">
        <v>0</v>
      </c>
      <c r="M119" s="44">
        <v>0</v>
      </c>
      <c r="N119" s="45" t="s">
        <v>57</v>
      </c>
      <c r="O119" s="32">
        <v>0</v>
      </c>
      <c r="P119" s="17" t="s">
        <v>63</v>
      </c>
      <c r="Q119" s="8">
        <v>0.04</v>
      </c>
      <c r="R119" s="9" t="s">
        <v>32</v>
      </c>
      <c r="S119" s="78">
        <f>585+98</f>
        <v>683</v>
      </c>
      <c r="T119" s="23">
        <f>Q119*S119</f>
        <v>27.32</v>
      </c>
      <c r="U119" s="22" t="s">
        <v>279</v>
      </c>
      <c r="V119" s="11" t="s">
        <v>280</v>
      </c>
    </row>
    <row r="120" spans="1:22" ht="50.25" customHeight="1" x14ac:dyDescent="0.25">
      <c r="A120" s="4">
        <f>A119+1</f>
        <v>100</v>
      </c>
      <c r="B120" s="43">
        <v>43861</v>
      </c>
      <c r="C120" s="44">
        <v>0</v>
      </c>
      <c r="D120" s="44">
        <v>0</v>
      </c>
      <c r="E120" s="44">
        <v>0</v>
      </c>
      <c r="F120" s="44">
        <v>0</v>
      </c>
      <c r="G120" s="44">
        <v>0</v>
      </c>
      <c r="H120" s="44">
        <v>0</v>
      </c>
      <c r="I120" s="44">
        <v>0</v>
      </c>
      <c r="J120" s="44">
        <v>0</v>
      </c>
      <c r="K120" s="44">
        <v>0</v>
      </c>
      <c r="L120" s="44">
        <v>0</v>
      </c>
      <c r="M120" s="44">
        <v>0</v>
      </c>
      <c r="N120" s="45" t="s">
        <v>57</v>
      </c>
      <c r="O120" s="32">
        <v>0</v>
      </c>
      <c r="P120" s="17" t="s">
        <v>63</v>
      </c>
      <c r="Q120" s="8">
        <v>3.7999999999999999E-2</v>
      </c>
      <c r="R120" s="9" t="s">
        <v>32</v>
      </c>
      <c r="S120" s="72">
        <v>153</v>
      </c>
      <c r="T120" s="23">
        <f>S120*Q120</f>
        <v>5.8140000000000001</v>
      </c>
      <c r="U120" s="22" t="s">
        <v>64</v>
      </c>
      <c r="V120" s="11" t="s">
        <v>275</v>
      </c>
    </row>
    <row r="121" spans="1:22" ht="49.5" customHeight="1" x14ac:dyDescent="0.25">
      <c r="A121" s="4">
        <f t="shared" ref="A121:A148" si="4">A120+1</f>
        <v>101</v>
      </c>
      <c r="B121" s="43">
        <v>43861</v>
      </c>
      <c r="C121" s="44">
        <v>0</v>
      </c>
      <c r="D121" s="44">
        <v>0</v>
      </c>
      <c r="E121" s="44">
        <v>0</v>
      </c>
      <c r="F121" s="44">
        <v>0</v>
      </c>
      <c r="G121" s="44">
        <v>0</v>
      </c>
      <c r="H121" s="44">
        <v>0</v>
      </c>
      <c r="I121" s="44">
        <v>0</v>
      </c>
      <c r="J121" s="44">
        <v>0</v>
      </c>
      <c r="K121" s="44">
        <v>0</v>
      </c>
      <c r="L121" s="44">
        <v>0</v>
      </c>
      <c r="M121" s="44">
        <v>0</v>
      </c>
      <c r="N121" s="45" t="s">
        <v>57</v>
      </c>
      <c r="O121" s="32">
        <v>0</v>
      </c>
      <c r="P121" s="17" t="s">
        <v>65</v>
      </c>
      <c r="Q121" s="8">
        <v>4.3999999999999997E-2</v>
      </c>
      <c r="R121" s="9" t="s">
        <v>52</v>
      </c>
      <c r="S121" s="78">
        <v>33</v>
      </c>
      <c r="T121" s="23">
        <f>Q121*S121</f>
        <v>1.452</v>
      </c>
      <c r="U121" s="17" t="s">
        <v>50</v>
      </c>
      <c r="V121" s="11" t="s">
        <v>51</v>
      </c>
    </row>
    <row r="122" spans="1:22" ht="49.5" customHeight="1" x14ac:dyDescent="0.25">
      <c r="A122" s="4">
        <f t="shared" si="4"/>
        <v>102</v>
      </c>
      <c r="B122" s="43">
        <v>43861</v>
      </c>
      <c r="C122" s="44">
        <v>0</v>
      </c>
      <c r="D122" s="44">
        <v>0</v>
      </c>
      <c r="E122" s="44">
        <v>0</v>
      </c>
      <c r="F122" s="44">
        <v>0</v>
      </c>
      <c r="G122" s="44">
        <v>0</v>
      </c>
      <c r="H122" s="44">
        <v>0</v>
      </c>
      <c r="I122" s="44">
        <v>0</v>
      </c>
      <c r="J122" s="44">
        <v>0</v>
      </c>
      <c r="K122" s="44">
        <v>0</v>
      </c>
      <c r="L122" s="44">
        <v>0</v>
      </c>
      <c r="M122" s="44">
        <v>0</v>
      </c>
      <c r="N122" s="45" t="s">
        <v>57</v>
      </c>
      <c r="O122" s="32">
        <v>0</v>
      </c>
      <c r="P122" s="17" t="s">
        <v>66</v>
      </c>
      <c r="Q122" s="23">
        <v>1.8429999999999998E-2</v>
      </c>
      <c r="R122" s="15" t="s">
        <v>276</v>
      </c>
      <c r="S122" s="72">
        <v>3475</v>
      </c>
      <c r="T122" s="23">
        <f>S122*Q122</f>
        <v>64.044249999999991</v>
      </c>
      <c r="U122" s="17" t="s">
        <v>67</v>
      </c>
      <c r="V122" s="11" t="s">
        <v>68</v>
      </c>
    </row>
    <row r="123" spans="1:22" ht="30" x14ac:dyDescent="0.25">
      <c r="A123" s="4">
        <f t="shared" si="4"/>
        <v>103</v>
      </c>
      <c r="B123" s="43">
        <v>43861</v>
      </c>
      <c r="C123" s="44">
        <v>0</v>
      </c>
      <c r="D123" s="44">
        <v>0</v>
      </c>
      <c r="E123" s="44">
        <v>0</v>
      </c>
      <c r="F123" s="44">
        <v>0</v>
      </c>
      <c r="G123" s="44">
        <v>0</v>
      </c>
      <c r="H123" s="44">
        <v>0</v>
      </c>
      <c r="I123" s="44">
        <v>0</v>
      </c>
      <c r="J123" s="44">
        <v>0</v>
      </c>
      <c r="K123" s="44">
        <v>0</v>
      </c>
      <c r="L123" s="44">
        <v>0</v>
      </c>
      <c r="M123" s="44">
        <v>0</v>
      </c>
      <c r="N123" s="45" t="s">
        <v>57</v>
      </c>
      <c r="O123" s="32">
        <v>0</v>
      </c>
      <c r="P123" s="17" t="s">
        <v>69</v>
      </c>
      <c r="Q123" s="23">
        <v>57.228819999999999</v>
      </c>
      <c r="R123" s="9" t="s">
        <v>32</v>
      </c>
      <c r="S123" s="73">
        <v>1</v>
      </c>
      <c r="T123" s="23">
        <f t="shared" ref="T123" si="5">Q123*S123</f>
        <v>57.228819999999999</v>
      </c>
      <c r="U123" s="17" t="s">
        <v>67</v>
      </c>
      <c r="V123" s="11" t="s">
        <v>70</v>
      </c>
    </row>
    <row r="124" spans="1:22" ht="30" x14ac:dyDescent="0.25">
      <c r="A124" s="4">
        <f t="shared" si="4"/>
        <v>104</v>
      </c>
      <c r="B124" s="43">
        <v>43861</v>
      </c>
      <c r="C124" s="44">
        <v>0</v>
      </c>
      <c r="D124" s="44">
        <v>0</v>
      </c>
      <c r="E124" s="44">
        <v>0</v>
      </c>
      <c r="F124" s="44">
        <v>0</v>
      </c>
      <c r="G124" s="44">
        <v>0</v>
      </c>
      <c r="H124" s="44">
        <v>0</v>
      </c>
      <c r="I124" s="44">
        <v>0</v>
      </c>
      <c r="J124" s="44">
        <v>0</v>
      </c>
      <c r="K124" s="44">
        <v>0</v>
      </c>
      <c r="L124" s="44">
        <v>0</v>
      </c>
      <c r="M124" s="44">
        <v>0</v>
      </c>
      <c r="N124" s="45" t="s">
        <v>57</v>
      </c>
      <c r="O124" s="32">
        <v>0</v>
      </c>
      <c r="P124" s="17" t="s">
        <v>83</v>
      </c>
      <c r="Q124" s="23">
        <v>0.222</v>
      </c>
      <c r="R124" s="9" t="s">
        <v>32</v>
      </c>
      <c r="S124" s="73">
        <v>1</v>
      </c>
      <c r="T124" s="23">
        <f>Q124</f>
        <v>0.222</v>
      </c>
      <c r="U124" s="17" t="s">
        <v>84</v>
      </c>
      <c r="V124" s="11" t="s">
        <v>85</v>
      </c>
    </row>
    <row r="125" spans="1:22" ht="30" x14ac:dyDescent="0.25">
      <c r="A125" s="4">
        <f t="shared" si="4"/>
        <v>105</v>
      </c>
      <c r="B125" s="43">
        <v>43861</v>
      </c>
      <c r="C125" s="44">
        <v>0</v>
      </c>
      <c r="D125" s="44">
        <v>0</v>
      </c>
      <c r="E125" s="44">
        <v>0</v>
      </c>
      <c r="F125" s="44">
        <v>0</v>
      </c>
      <c r="G125" s="44">
        <v>0</v>
      </c>
      <c r="H125" s="44">
        <v>0</v>
      </c>
      <c r="I125" s="44">
        <v>0</v>
      </c>
      <c r="J125" s="44">
        <v>0</v>
      </c>
      <c r="K125" s="44">
        <v>0</v>
      </c>
      <c r="L125" s="44">
        <v>0</v>
      </c>
      <c r="M125" s="44">
        <v>0</v>
      </c>
      <c r="N125" s="45" t="s">
        <v>57</v>
      </c>
      <c r="O125" s="32">
        <v>0</v>
      </c>
      <c r="P125" s="17" t="s">
        <v>83</v>
      </c>
      <c r="Q125" s="23">
        <v>0.06</v>
      </c>
      <c r="R125" s="9" t="s">
        <v>32</v>
      </c>
      <c r="S125" s="73">
        <v>1</v>
      </c>
      <c r="T125" s="23">
        <f t="shared" ref="T125:T129" si="6">Q125</f>
        <v>0.06</v>
      </c>
      <c r="U125" s="17" t="s">
        <v>84</v>
      </c>
      <c r="V125" s="11" t="s">
        <v>86</v>
      </c>
    </row>
    <row r="126" spans="1:22" ht="30" x14ac:dyDescent="0.25">
      <c r="A126" s="4">
        <f t="shared" si="4"/>
        <v>106</v>
      </c>
      <c r="B126" s="43">
        <v>43861</v>
      </c>
      <c r="C126" s="44">
        <v>0</v>
      </c>
      <c r="D126" s="44">
        <v>0</v>
      </c>
      <c r="E126" s="44">
        <v>0</v>
      </c>
      <c r="F126" s="44">
        <v>0</v>
      </c>
      <c r="G126" s="44">
        <v>0</v>
      </c>
      <c r="H126" s="44">
        <v>0</v>
      </c>
      <c r="I126" s="44">
        <v>0</v>
      </c>
      <c r="J126" s="44">
        <v>0</v>
      </c>
      <c r="K126" s="44">
        <v>0</v>
      </c>
      <c r="L126" s="44">
        <v>0</v>
      </c>
      <c r="M126" s="44">
        <v>0</v>
      </c>
      <c r="N126" s="45" t="s">
        <v>57</v>
      </c>
      <c r="O126" s="32">
        <v>0</v>
      </c>
      <c r="P126" s="17" t="s">
        <v>83</v>
      </c>
      <c r="Q126" s="23">
        <v>2.0400000000000001E-2</v>
      </c>
      <c r="R126" s="9" t="s">
        <v>32</v>
      </c>
      <c r="S126" s="73">
        <v>1</v>
      </c>
      <c r="T126" s="23">
        <f t="shared" si="6"/>
        <v>2.0400000000000001E-2</v>
      </c>
      <c r="U126" s="17" t="s">
        <v>84</v>
      </c>
      <c r="V126" s="11" t="s">
        <v>87</v>
      </c>
    </row>
    <row r="127" spans="1:22" ht="30" x14ac:dyDescent="0.25">
      <c r="A127" s="4">
        <f t="shared" si="4"/>
        <v>107</v>
      </c>
      <c r="B127" s="43">
        <v>43861</v>
      </c>
      <c r="C127" s="44">
        <v>0</v>
      </c>
      <c r="D127" s="44">
        <v>0</v>
      </c>
      <c r="E127" s="44">
        <v>0</v>
      </c>
      <c r="F127" s="44">
        <v>0</v>
      </c>
      <c r="G127" s="44">
        <v>0</v>
      </c>
      <c r="H127" s="44">
        <v>0</v>
      </c>
      <c r="I127" s="44">
        <v>0</v>
      </c>
      <c r="J127" s="44">
        <v>0</v>
      </c>
      <c r="K127" s="44">
        <v>0</v>
      </c>
      <c r="L127" s="44">
        <v>0</v>
      </c>
      <c r="M127" s="44">
        <v>0</v>
      </c>
      <c r="N127" s="45" t="s">
        <v>57</v>
      </c>
      <c r="O127" s="32">
        <v>0</v>
      </c>
      <c r="P127" s="17" t="s">
        <v>83</v>
      </c>
      <c r="Q127" s="23">
        <v>0.86160000000000003</v>
      </c>
      <c r="R127" s="9" t="s">
        <v>32</v>
      </c>
      <c r="S127" s="73">
        <v>1</v>
      </c>
      <c r="T127" s="23">
        <f t="shared" si="6"/>
        <v>0.86160000000000003</v>
      </c>
      <c r="U127" s="17" t="s">
        <v>84</v>
      </c>
      <c r="V127" s="11" t="s">
        <v>88</v>
      </c>
    </row>
    <row r="128" spans="1:22" ht="30" x14ac:dyDescent="0.25">
      <c r="A128" s="4">
        <f t="shared" si="4"/>
        <v>108</v>
      </c>
      <c r="B128" s="43">
        <v>43861</v>
      </c>
      <c r="C128" s="44">
        <v>0</v>
      </c>
      <c r="D128" s="44">
        <v>0</v>
      </c>
      <c r="E128" s="44">
        <v>0</v>
      </c>
      <c r="F128" s="44">
        <v>0</v>
      </c>
      <c r="G128" s="44">
        <v>0</v>
      </c>
      <c r="H128" s="44">
        <v>0</v>
      </c>
      <c r="I128" s="44">
        <v>0</v>
      </c>
      <c r="J128" s="44">
        <v>0</v>
      </c>
      <c r="K128" s="44">
        <v>0</v>
      </c>
      <c r="L128" s="44">
        <v>0</v>
      </c>
      <c r="M128" s="44">
        <v>0</v>
      </c>
      <c r="N128" s="45" t="s">
        <v>57</v>
      </c>
      <c r="O128" s="32">
        <v>0</v>
      </c>
      <c r="P128" s="17" t="s">
        <v>83</v>
      </c>
      <c r="Q128" s="23">
        <v>1.8540000000000001</v>
      </c>
      <c r="R128" s="9" t="s">
        <v>32</v>
      </c>
      <c r="S128" s="73">
        <v>1</v>
      </c>
      <c r="T128" s="23">
        <f t="shared" si="6"/>
        <v>1.8540000000000001</v>
      </c>
      <c r="U128" s="17" t="s">
        <v>84</v>
      </c>
      <c r="V128" s="11" t="s">
        <v>89</v>
      </c>
    </row>
    <row r="129" spans="1:22" x14ac:dyDescent="0.25">
      <c r="A129" s="4">
        <f t="shared" si="4"/>
        <v>109</v>
      </c>
      <c r="B129" s="43">
        <v>43861</v>
      </c>
      <c r="C129" s="44">
        <v>0</v>
      </c>
      <c r="D129" s="44">
        <v>0</v>
      </c>
      <c r="E129" s="44">
        <v>0</v>
      </c>
      <c r="F129" s="44">
        <v>0</v>
      </c>
      <c r="G129" s="44">
        <v>0</v>
      </c>
      <c r="H129" s="44">
        <v>0</v>
      </c>
      <c r="I129" s="44">
        <v>0</v>
      </c>
      <c r="J129" s="44">
        <v>0</v>
      </c>
      <c r="K129" s="44">
        <v>0</v>
      </c>
      <c r="L129" s="44">
        <v>0</v>
      </c>
      <c r="M129" s="44">
        <v>0</v>
      </c>
      <c r="N129" s="45" t="s">
        <v>57</v>
      </c>
      <c r="O129" s="32">
        <v>0</v>
      </c>
      <c r="P129" s="17" t="s">
        <v>76</v>
      </c>
      <c r="Q129" s="23">
        <f>12.232*86.84%</f>
        <v>10.622268800000001</v>
      </c>
      <c r="R129" s="9" t="s">
        <v>32</v>
      </c>
      <c r="S129" s="78">
        <v>1</v>
      </c>
      <c r="T129" s="23">
        <f t="shared" si="6"/>
        <v>10.622268800000001</v>
      </c>
      <c r="U129" s="17" t="s">
        <v>71</v>
      </c>
      <c r="V129" s="11" t="s">
        <v>72</v>
      </c>
    </row>
    <row r="130" spans="1:22" ht="36.75" customHeight="1" x14ac:dyDescent="0.25">
      <c r="A130" s="4">
        <f t="shared" si="4"/>
        <v>110</v>
      </c>
      <c r="B130" s="43">
        <v>43861</v>
      </c>
      <c r="C130" s="44">
        <v>0</v>
      </c>
      <c r="D130" s="44">
        <v>0</v>
      </c>
      <c r="E130" s="44">
        <v>0</v>
      </c>
      <c r="F130" s="44">
        <v>0</v>
      </c>
      <c r="G130" s="44">
        <v>0</v>
      </c>
      <c r="H130" s="44">
        <v>0</v>
      </c>
      <c r="I130" s="44">
        <v>0</v>
      </c>
      <c r="J130" s="44">
        <v>0</v>
      </c>
      <c r="K130" s="44">
        <v>0</v>
      </c>
      <c r="L130" s="44">
        <v>0</v>
      </c>
      <c r="M130" s="44">
        <v>0</v>
      </c>
      <c r="N130" s="45" t="s">
        <v>57</v>
      </c>
      <c r="O130" s="32">
        <v>0</v>
      </c>
      <c r="P130" s="17" t="s">
        <v>43</v>
      </c>
      <c r="Q130" s="8">
        <v>0.34694999999999998</v>
      </c>
      <c r="R130" s="9" t="s">
        <v>32</v>
      </c>
      <c r="S130" s="78">
        <v>1</v>
      </c>
      <c r="T130" s="23">
        <f>Q130*S130</f>
        <v>0.34694999999999998</v>
      </c>
      <c r="U130" s="22" t="s">
        <v>44</v>
      </c>
      <c r="V130" s="11" t="s">
        <v>45</v>
      </c>
    </row>
    <row r="131" spans="1:22" ht="27" customHeight="1" x14ac:dyDescent="0.25">
      <c r="A131" s="4">
        <f t="shared" si="4"/>
        <v>111</v>
      </c>
      <c r="B131" s="43">
        <v>43861</v>
      </c>
      <c r="C131" s="44">
        <v>0</v>
      </c>
      <c r="D131" s="44">
        <v>0</v>
      </c>
      <c r="E131" s="44">
        <v>0</v>
      </c>
      <c r="F131" s="44">
        <v>0</v>
      </c>
      <c r="G131" s="44">
        <v>0</v>
      </c>
      <c r="H131" s="44">
        <v>0</v>
      </c>
      <c r="I131" s="44">
        <v>0</v>
      </c>
      <c r="J131" s="44">
        <v>0</v>
      </c>
      <c r="K131" s="44">
        <v>0</v>
      </c>
      <c r="L131" s="44">
        <v>0</v>
      </c>
      <c r="M131" s="44">
        <v>0</v>
      </c>
      <c r="N131" s="45" t="s">
        <v>57</v>
      </c>
      <c r="O131" s="32">
        <v>0</v>
      </c>
      <c r="P131" s="17" t="s">
        <v>46</v>
      </c>
      <c r="Q131" s="8">
        <v>8.6160599999999992</v>
      </c>
      <c r="R131" s="9" t="s">
        <v>32</v>
      </c>
      <c r="S131" s="78">
        <v>1</v>
      </c>
      <c r="T131" s="23">
        <f t="shared" ref="T131:T132" si="7">Q131*S131</f>
        <v>8.6160599999999992</v>
      </c>
      <c r="U131" s="22" t="s">
        <v>44</v>
      </c>
      <c r="V131" s="11" t="s">
        <v>47</v>
      </c>
    </row>
    <row r="132" spans="1:22" ht="25.5" customHeight="1" x14ac:dyDescent="0.25">
      <c r="A132" s="4">
        <f t="shared" si="4"/>
        <v>112</v>
      </c>
      <c r="B132" s="43">
        <v>43861</v>
      </c>
      <c r="C132" s="44">
        <v>0</v>
      </c>
      <c r="D132" s="44">
        <v>0</v>
      </c>
      <c r="E132" s="44">
        <v>0</v>
      </c>
      <c r="F132" s="44">
        <v>0</v>
      </c>
      <c r="G132" s="44">
        <v>0</v>
      </c>
      <c r="H132" s="44">
        <v>0</v>
      </c>
      <c r="I132" s="44">
        <v>0</v>
      </c>
      <c r="J132" s="44">
        <v>0</v>
      </c>
      <c r="K132" s="44">
        <v>0</v>
      </c>
      <c r="L132" s="44">
        <v>0</v>
      </c>
      <c r="M132" s="44">
        <v>0</v>
      </c>
      <c r="N132" s="45" t="s">
        <v>57</v>
      </c>
      <c r="O132" s="32">
        <v>0</v>
      </c>
      <c r="P132" s="17" t="s">
        <v>49</v>
      </c>
      <c r="Q132" s="8">
        <v>4.89778</v>
      </c>
      <c r="R132" s="9" t="s">
        <v>32</v>
      </c>
      <c r="S132" s="78">
        <v>1</v>
      </c>
      <c r="T132" s="23">
        <f t="shared" si="7"/>
        <v>4.89778</v>
      </c>
      <c r="U132" s="22" t="s">
        <v>44</v>
      </c>
      <c r="V132" s="11" t="s">
        <v>48</v>
      </c>
    </row>
    <row r="133" spans="1:22" ht="25.5" customHeight="1" x14ac:dyDescent="0.25">
      <c r="A133" s="4">
        <f t="shared" si="4"/>
        <v>113</v>
      </c>
      <c r="B133" s="43">
        <v>43851</v>
      </c>
      <c r="C133" s="44">
        <v>0</v>
      </c>
      <c r="D133" s="44">
        <v>0</v>
      </c>
      <c r="E133" s="44">
        <v>0</v>
      </c>
      <c r="F133" s="44">
        <v>0</v>
      </c>
      <c r="G133" s="44">
        <v>0</v>
      </c>
      <c r="H133" s="44">
        <v>0</v>
      </c>
      <c r="I133" s="44">
        <v>0</v>
      </c>
      <c r="J133" s="44">
        <v>0</v>
      </c>
      <c r="K133" s="44">
        <v>0</v>
      </c>
      <c r="L133" s="44">
        <v>0</v>
      </c>
      <c r="M133" s="44">
        <v>0</v>
      </c>
      <c r="N133" s="45" t="s">
        <v>57</v>
      </c>
      <c r="O133" s="32">
        <v>0</v>
      </c>
      <c r="P133" s="5" t="s">
        <v>49</v>
      </c>
      <c r="Q133" s="8">
        <v>0.7</v>
      </c>
      <c r="R133" s="9" t="s">
        <v>32</v>
      </c>
      <c r="S133" s="78">
        <v>2</v>
      </c>
      <c r="T133" s="23">
        <v>1.4</v>
      </c>
      <c r="U133" s="11" t="s">
        <v>288</v>
      </c>
      <c r="V133" s="11" t="s">
        <v>289</v>
      </c>
    </row>
    <row r="134" spans="1:22" ht="25.5" customHeight="1" x14ac:dyDescent="0.25">
      <c r="A134" s="4">
        <f t="shared" si="4"/>
        <v>114</v>
      </c>
      <c r="B134" s="43">
        <v>43861</v>
      </c>
      <c r="C134" s="44">
        <v>0</v>
      </c>
      <c r="D134" s="44">
        <v>0</v>
      </c>
      <c r="E134" s="44">
        <v>0</v>
      </c>
      <c r="F134" s="44">
        <v>0</v>
      </c>
      <c r="G134" s="44">
        <v>0</v>
      </c>
      <c r="H134" s="44">
        <v>0</v>
      </c>
      <c r="I134" s="44">
        <v>0</v>
      </c>
      <c r="J134" s="44">
        <v>0</v>
      </c>
      <c r="K134" s="44">
        <v>0</v>
      </c>
      <c r="L134" s="44">
        <v>0</v>
      </c>
      <c r="M134" s="44">
        <v>0</v>
      </c>
      <c r="N134" s="45" t="s">
        <v>57</v>
      </c>
      <c r="O134" s="32">
        <v>0</v>
      </c>
      <c r="P134" s="17" t="s">
        <v>81</v>
      </c>
      <c r="Q134" s="23">
        <v>2.4377499999999999</v>
      </c>
      <c r="R134" s="9" t="s">
        <v>32</v>
      </c>
      <c r="S134" s="72">
        <v>1</v>
      </c>
      <c r="T134" s="23">
        <f t="shared" ref="T134:T148" si="8">Q134*S134</f>
        <v>2.4377499999999999</v>
      </c>
      <c r="U134" s="22" t="s">
        <v>78</v>
      </c>
      <c r="V134" s="11" t="s">
        <v>290</v>
      </c>
    </row>
    <row r="135" spans="1:22" s="58" customFormat="1" ht="36.75" customHeight="1" x14ac:dyDescent="0.25">
      <c r="A135" s="4">
        <f t="shared" si="4"/>
        <v>115</v>
      </c>
      <c r="B135" s="43">
        <v>43861</v>
      </c>
      <c r="C135" s="51">
        <v>0</v>
      </c>
      <c r="D135" s="51">
        <v>0</v>
      </c>
      <c r="E135" s="51">
        <v>0</v>
      </c>
      <c r="F135" s="51">
        <v>0</v>
      </c>
      <c r="G135" s="51">
        <v>0</v>
      </c>
      <c r="H135" s="51">
        <v>0</v>
      </c>
      <c r="I135" s="51">
        <v>0</v>
      </c>
      <c r="J135" s="51">
        <v>0</v>
      </c>
      <c r="K135" s="51">
        <v>0</v>
      </c>
      <c r="L135" s="51">
        <v>0</v>
      </c>
      <c r="M135" s="51">
        <v>0</v>
      </c>
      <c r="N135" s="52" t="s">
        <v>57</v>
      </c>
      <c r="O135" s="53">
        <v>0</v>
      </c>
      <c r="P135" s="54" t="s">
        <v>250</v>
      </c>
      <c r="Q135" s="76">
        <v>3.6820200000000001</v>
      </c>
      <c r="R135" s="56" t="s">
        <v>32</v>
      </c>
      <c r="S135" s="72">
        <v>1</v>
      </c>
      <c r="T135" s="55">
        <f t="shared" si="8"/>
        <v>3.6820200000000001</v>
      </c>
      <c r="U135" s="77" t="s">
        <v>251</v>
      </c>
      <c r="V135" s="54" t="s">
        <v>252</v>
      </c>
    </row>
    <row r="136" spans="1:22" s="58" customFormat="1" ht="36.75" customHeight="1" x14ac:dyDescent="0.25">
      <c r="A136" s="4">
        <f t="shared" si="4"/>
        <v>116</v>
      </c>
      <c r="B136" s="49">
        <v>43859</v>
      </c>
      <c r="C136" s="51">
        <v>0</v>
      </c>
      <c r="D136" s="51">
        <v>0</v>
      </c>
      <c r="E136" s="51">
        <v>0</v>
      </c>
      <c r="F136" s="51">
        <v>0</v>
      </c>
      <c r="G136" s="51">
        <v>0</v>
      </c>
      <c r="H136" s="51">
        <v>0</v>
      </c>
      <c r="I136" s="51">
        <v>0</v>
      </c>
      <c r="J136" s="51">
        <v>0</v>
      </c>
      <c r="K136" s="51">
        <v>0</v>
      </c>
      <c r="L136" s="51">
        <v>0</v>
      </c>
      <c r="M136" s="51">
        <v>0</v>
      </c>
      <c r="N136" s="52" t="s">
        <v>57</v>
      </c>
      <c r="O136" s="53">
        <v>0</v>
      </c>
      <c r="P136" s="71" t="s">
        <v>254</v>
      </c>
      <c r="Q136" s="55">
        <v>4.3419999999999996</v>
      </c>
      <c r="R136" s="56" t="s">
        <v>32</v>
      </c>
      <c r="S136" s="72">
        <v>1</v>
      </c>
      <c r="T136" s="55">
        <f t="shared" si="8"/>
        <v>4.3419999999999996</v>
      </c>
      <c r="U136" s="57" t="s">
        <v>253</v>
      </c>
      <c r="V136" s="54" t="s">
        <v>255</v>
      </c>
    </row>
    <row r="137" spans="1:22" s="58" customFormat="1" ht="111" customHeight="1" x14ac:dyDescent="0.25">
      <c r="A137" s="4">
        <f t="shared" si="4"/>
        <v>117</v>
      </c>
      <c r="B137" s="49">
        <v>43859</v>
      </c>
      <c r="C137" s="51">
        <v>0</v>
      </c>
      <c r="D137" s="51">
        <v>0</v>
      </c>
      <c r="E137" s="51">
        <v>0</v>
      </c>
      <c r="F137" s="51">
        <v>0</v>
      </c>
      <c r="G137" s="51">
        <v>0</v>
      </c>
      <c r="H137" s="51">
        <v>0</v>
      </c>
      <c r="I137" s="51">
        <v>0</v>
      </c>
      <c r="J137" s="51">
        <v>0</v>
      </c>
      <c r="K137" s="51">
        <v>0</v>
      </c>
      <c r="L137" s="51">
        <v>0</v>
      </c>
      <c r="M137" s="51">
        <v>0</v>
      </c>
      <c r="N137" s="52" t="s">
        <v>57</v>
      </c>
      <c r="O137" s="53">
        <v>0</v>
      </c>
      <c r="P137" s="71" t="s">
        <v>256</v>
      </c>
      <c r="Q137" s="55">
        <v>6.5129999999999999</v>
      </c>
      <c r="R137" s="56" t="s">
        <v>32</v>
      </c>
      <c r="S137" s="72">
        <v>1</v>
      </c>
      <c r="T137" s="55">
        <f t="shared" si="8"/>
        <v>6.5129999999999999</v>
      </c>
      <c r="U137" s="57" t="s">
        <v>253</v>
      </c>
      <c r="V137" s="54" t="s">
        <v>257</v>
      </c>
    </row>
    <row r="138" spans="1:22" s="58" customFormat="1" ht="98.25" customHeight="1" x14ac:dyDescent="0.25">
      <c r="A138" s="4">
        <f t="shared" si="4"/>
        <v>118</v>
      </c>
      <c r="B138" s="49">
        <v>43859</v>
      </c>
      <c r="C138" s="51">
        <v>0</v>
      </c>
      <c r="D138" s="51">
        <v>0</v>
      </c>
      <c r="E138" s="51">
        <v>0</v>
      </c>
      <c r="F138" s="51">
        <v>0</v>
      </c>
      <c r="G138" s="51">
        <v>0</v>
      </c>
      <c r="H138" s="51">
        <v>0</v>
      </c>
      <c r="I138" s="51">
        <v>0</v>
      </c>
      <c r="J138" s="51">
        <v>0</v>
      </c>
      <c r="K138" s="51">
        <v>0</v>
      </c>
      <c r="L138" s="51">
        <v>0</v>
      </c>
      <c r="M138" s="51">
        <v>0</v>
      </c>
      <c r="N138" s="52" t="s">
        <v>57</v>
      </c>
      <c r="O138" s="53">
        <v>0</v>
      </c>
      <c r="P138" s="71" t="s">
        <v>258</v>
      </c>
      <c r="Q138" s="55">
        <v>15.196999999999999</v>
      </c>
      <c r="R138" s="56" t="s">
        <v>32</v>
      </c>
      <c r="S138" s="72">
        <v>1</v>
      </c>
      <c r="T138" s="55">
        <f t="shared" si="8"/>
        <v>15.196999999999999</v>
      </c>
      <c r="U138" s="57" t="s">
        <v>253</v>
      </c>
      <c r="V138" s="54" t="s">
        <v>260</v>
      </c>
    </row>
    <row r="139" spans="1:22" s="58" customFormat="1" ht="63" customHeight="1" x14ac:dyDescent="0.25">
      <c r="A139" s="4">
        <f t="shared" si="4"/>
        <v>119</v>
      </c>
      <c r="B139" s="49">
        <v>43859</v>
      </c>
      <c r="C139" s="51">
        <v>0</v>
      </c>
      <c r="D139" s="51">
        <v>0</v>
      </c>
      <c r="E139" s="51">
        <v>0</v>
      </c>
      <c r="F139" s="51">
        <v>0</v>
      </c>
      <c r="G139" s="51">
        <v>0</v>
      </c>
      <c r="H139" s="51">
        <v>0</v>
      </c>
      <c r="I139" s="51">
        <v>0</v>
      </c>
      <c r="J139" s="51">
        <v>0</v>
      </c>
      <c r="K139" s="51">
        <v>0</v>
      </c>
      <c r="L139" s="51">
        <v>0</v>
      </c>
      <c r="M139" s="51">
        <v>0</v>
      </c>
      <c r="N139" s="52" t="s">
        <v>57</v>
      </c>
      <c r="O139" s="53">
        <v>0</v>
      </c>
      <c r="P139" s="71" t="s">
        <v>259</v>
      </c>
      <c r="Q139" s="55">
        <v>5.2103999999999999</v>
      </c>
      <c r="R139" s="56" t="s">
        <v>32</v>
      </c>
      <c r="S139" s="72">
        <v>1</v>
      </c>
      <c r="T139" s="55">
        <f t="shared" si="8"/>
        <v>5.2103999999999999</v>
      </c>
      <c r="U139" s="57" t="s">
        <v>253</v>
      </c>
      <c r="V139" s="54" t="s">
        <v>261</v>
      </c>
    </row>
    <row r="140" spans="1:22" s="58" customFormat="1" ht="36.75" customHeight="1" x14ac:dyDescent="0.25">
      <c r="A140" s="4">
        <f t="shared" si="4"/>
        <v>120</v>
      </c>
      <c r="B140" s="49">
        <v>43839</v>
      </c>
      <c r="C140" s="51">
        <v>0</v>
      </c>
      <c r="D140" s="51">
        <v>0</v>
      </c>
      <c r="E140" s="51">
        <v>0</v>
      </c>
      <c r="F140" s="51">
        <v>0</v>
      </c>
      <c r="G140" s="51">
        <v>0</v>
      </c>
      <c r="H140" s="51">
        <v>0</v>
      </c>
      <c r="I140" s="51">
        <v>0</v>
      </c>
      <c r="J140" s="51">
        <v>0</v>
      </c>
      <c r="K140" s="51">
        <v>0</v>
      </c>
      <c r="L140" s="51">
        <v>0</v>
      </c>
      <c r="M140" s="51">
        <v>0</v>
      </c>
      <c r="N140" s="52" t="s">
        <v>57</v>
      </c>
      <c r="O140" s="53">
        <v>0</v>
      </c>
      <c r="P140" s="71" t="s">
        <v>262</v>
      </c>
      <c r="Q140" s="55">
        <v>7.2800000000000004E-2</v>
      </c>
      <c r="R140" s="56" t="s">
        <v>32</v>
      </c>
      <c r="S140" s="72">
        <v>295</v>
      </c>
      <c r="T140" s="55">
        <f t="shared" si="8"/>
        <v>21.476000000000003</v>
      </c>
      <c r="U140" s="57" t="s">
        <v>263</v>
      </c>
      <c r="V140" s="54" t="s">
        <v>264</v>
      </c>
    </row>
    <row r="141" spans="1:22" s="58" customFormat="1" ht="36.75" customHeight="1" x14ac:dyDescent="0.25">
      <c r="A141" s="4">
        <f t="shared" si="4"/>
        <v>121</v>
      </c>
      <c r="B141" s="49">
        <v>43839</v>
      </c>
      <c r="C141" s="51">
        <v>0</v>
      </c>
      <c r="D141" s="51">
        <v>0</v>
      </c>
      <c r="E141" s="51">
        <v>0</v>
      </c>
      <c r="F141" s="51">
        <v>0</v>
      </c>
      <c r="G141" s="51">
        <v>0</v>
      </c>
      <c r="H141" s="51">
        <v>0</v>
      </c>
      <c r="I141" s="51">
        <v>0</v>
      </c>
      <c r="J141" s="51">
        <v>0</v>
      </c>
      <c r="K141" s="51">
        <v>0</v>
      </c>
      <c r="L141" s="51">
        <v>0</v>
      </c>
      <c r="M141" s="51">
        <v>0</v>
      </c>
      <c r="N141" s="52" t="s">
        <v>57</v>
      </c>
      <c r="O141" s="53">
        <v>0</v>
      </c>
      <c r="P141" s="71" t="s">
        <v>262</v>
      </c>
      <c r="Q141" s="55">
        <v>0.12970000000000001</v>
      </c>
      <c r="R141" s="56" t="s">
        <v>32</v>
      </c>
      <c r="S141" s="72">
        <v>6</v>
      </c>
      <c r="T141" s="55">
        <f t="shared" si="8"/>
        <v>0.7782</v>
      </c>
      <c r="U141" s="57" t="s">
        <v>263</v>
      </c>
      <c r="V141" s="54" t="s">
        <v>264</v>
      </c>
    </row>
    <row r="142" spans="1:22" s="58" customFormat="1" ht="36.75" customHeight="1" x14ac:dyDescent="0.25">
      <c r="A142" s="4">
        <f t="shared" si="4"/>
        <v>122</v>
      </c>
      <c r="B142" s="49">
        <v>43839</v>
      </c>
      <c r="C142" s="51">
        <v>0</v>
      </c>
      <c r="D142" s="51">
        <v>0</v>
      </c>
      <c r="E142" s="51">
        <v>0</v>
      </c>
      <c r="F142" s="51">
        <v>0</v>
      </c>
      <c r="G142" s="51">
        <v>0</v>
      </c>
      <c r="H142" s="51">
        <v>0</v>
      </c>
      <c r="I142" s="51">
        <v>0</v>
      </c>
      <c r="J142" s="51">
        <v>0</v>
      </c>
      <c r="K142" s="51">
        <v>0</v>
      </c>
      <c r="L142" s="51">
        <v>0</v>
      </c>
      <c r="M142" s="51">
        <v>0</v>
      </c>
      <c r="N142" s="52" t="s">
        <v>57</v>
      </c>
      <c r="O142" s="53">
        <v>0</v>
      </c>
      <c r="P142" s="71" t="s">
        <v>262</v>
      </c>
      <c r="Q142" s="55">
        <v>0.20780000000000001</v>
      </c>
      <c r="R142" s="56" t="s">
        <v>32</v>
      </c>
      <c r="S142" s="72">
        <v>1</v>
      </c>
      <c r="T142" s="55">
        <f t="shared" si="8"/>
        <v>0.20780000000000001</v>
      </c>
      <c r="U142" s="57" t="s">
        <v>263</v>
      </c>
      <c r="V142" s="54" t="s">
        <v>264</v>
      </c>
    </row>
    <row r="143" spans="1:22" s="58" customFormat="1" ht="36.75" customHeight="1" x14ac:dyDescent="0.25">
      <c r="A143" s="4">
        <f t="shared" si="4"/>
        <v>123</v>
      </c>
      <c r="B143" s="49">
        <v>43839</v>
      </c>
      <c r="C143" s="51">
        <v>0</v>
      </c>
      <c r="D143" s="51">
        <v>0</v>
      </c>
      <c r="E143" s="51">
        <v>0</v>
      </c>
      <c r="F143" s="51">
        <v>0</v>
      </c>
      <c r="G143" s="51">
        <v>0</v>
      </c>
      <c r="H143" s="51">
        <v>0</v>
      </c>
      <c r="I143" s="51">
        <v>0</v>
      </c>
      <c r="J143" s="51">
        <v>0</v>
      </c>
      <c r="K143" s="51">
        <v>0</v>
      </c>
      <c r="L143" s="51">
        <v>0</v>
      </c>
      <c r="M143" s="51">
        <v>0</v>
      </c>
      <c r="N143" s="52" t="s">
        <v>57</v>
      </c>
      <c r="O143" s="53">
        <v>0</v>
      </c>
      <c r="P143" s="71" t="s">
        <v>262</v>
      </c>
      <c r="Q143" s="55">
        <v>0.31359999999999999</v>
      </c>
      <c r="R143" s="56" t="s">
        <v>32</v>
      </c>
      <c r="S143" s="72">
        <v>37</v>
      </c>
      <c r="T143" s="55">
        <f t="shared" si="8"/>
        <v>11.603199999999999</v>
      </c>
      <c r="U143" s="57" t="s">
        <v>263</v>
      </c>
      <c r="V143" s="54" t="s">
        <v>264</v>
      </c>
    </row>
    <row r="144" spans="1:22" s="58" customFormat="1" ht="36.75" customHeight="1" x14ac:dyDescent="0.25">
      <c r="A144" s="4">
        <f t="shared" si="4"/>
        <v>124</v>
      </c>
      <c r="B144" s="49"/>
      <c r="C144" s="51">
        <v>0</v>
      </c>
      <c r="D144" s="51">
        <v>0</v>
      </c>
      <c r="E144" s="51">
        <v>0</v>
      </c>
      <c r="F144" s="51">
        <v>0</v>
      </c>
      <c r="G144" s="51">
        <v>0</v>
      </c>
      <c r="H144" s="51">
        <v>0</v>
      </c>
      <c r="I144" s="51">
        <v>0</v>
      </c>
      <c r="J144" s="51">
        <v>0</v>
      </c>
      <c r="K144" s="51">
        <v>0</v>
      </c>
      <c r="L144" s="51">
        <v>0</v>
      </c>
      <c r="M144" s="51">
        <v>0</v>
      </c>
      <c r="N144" s="52" t="s">
        <v>57</v>
      </c>
      <c r="O144" s="53">
        <v>0</v>
      </c>
      <c r="P144" s="71" t="s">
        <v>265</v>
      </c>
      <c r="Q144" s="55">
        <v>1.5</v>
      </c>
      <c r="R144" s="56" t="s">
        <v>266</v>
      </c>
      <c r="S144" s="72">
        <v>7</v>
      </c>
      <c r="T144" s="55">
        <f t="shared" si="8"/>
        <v>10.5</v>
      </c>
      <c r="U144" s="57" t="s">
        <v>267</v>
      </c>
      <c r="V144" s="54" t="s">
        <v>268</v>
      </c>
    </row>
    <row r="145" spans="1:22" s="58" customFormat="1" ht="36.75" customHeight="1" x14ac:dyDescent="0.25">
      <c r="A145" s="4">
        <f t="shared" si="4"/>
        <v>125</v>
      </c>
      <c r="B145" s="49">
        <v>43853</v>
      </c>
      <c r="C145" s="51">
        <v>0</v>
      </c>
      <c r="D145" s="51">
        <v>0</v>
      </c>
      <c r="E145" s="51">
        <v>0</v>
      </c>
      <c r="F145" s="51">
        <v>0</v>
      </c>
      <c r="G145" s="51">
        <v>0</v>
      </c>
      <c r="H145" s="51">
        <v>0</v>
      </c>
      <c r="I145" s="51">
        <v>0</v>
      </c>
      <c r="J145" s="51">
        <v>0</v>
      </c>
      <c r="K145" s="51">
        <v>0</v>
      </c>
      <c r="L145" s="51">
        <v>0</v>
      </c>
      <c r="M145" s="51">
        <v>0</v>
      </c>
      <c r="N145" s="52" t="s">
        <v>57</v>
      </c>
      <c r="O145" s="53">
        <v>0</v>
      </c>
      <c r="P145" s="71" t="s">
        <v>271</v>
      </c>
      <c r="Q145" s="55">
        <v>3.3260000000000001</v>
      </c>
      <c r="R145" s="56" t="s">
        <v>32</v>
      </c>
      <c r="S145" s="72">
        <v>1</v>
      </c>
      <c r="T145" s="55">
        <f t="shared" si="8"/>
        <v>3.3260000000000001</v>
      </c>
      <c r="U145" s="57" t="s">
        <v>269</v>
      </c>
      <c r="V145" s="54" t="s">
        <v>270</v>
      </c>
    </row>
    <row r="146" spans="1:22" s="58" customFormat="1" ht="36.75" customHeight="1" x14ac:dyDescent="0.25">
      <c r="A146" s="4">
        <f t="shared" si="4"/>
        <v>126</v>
      </c>
      <c r="B146" s="49">
        <v>43850</v>
      </c>
      <c r="C146" s="51">
        <v>0</v>
      </c>
      <c r="D146" s="51">
        <v>0</v>
      </c>
      <c r="E146" s="51">
        <v>0</v>
      </c>
      <c r="F146" s="51">
        <v>0</v>
      </c>
      <c r="G146" s="51">
        <v>0</v>
      </c>
      <c r="H146" s="51">
        <v>0</v>
      </c>
      <c r="I146" s="51">
        <v>0</v>
      </c>
      <c r="J146" s="51">
        <v>0</v>
      </c>
      <c r="K146" s="51">
        <v>0</v>
      </c>
      <c r="L146" s="51">
        <v>0</v>
      </c>
      <c r="M146" s="51">
        <v>0</v>
      </c>
      <c r="N146" s="52" t="s">
        <v>57</v>
      </c>
      <c r="O146" s="53">
        <v>0</v>
      </c>
      <c r="P146" s="71" t="s">
        <v>272</v>
      </c>
      <c r="Q146" s="55">
        <v>0.79400000000000004</v>
      </c>
      <c r="R146" s="56" t="s">
        <v>32</v>
      </c>
      <c r="S146" s="72">
        <v>3</v>
      </c>
      <c r="T146" s="55">
        <f t="shared" si="8"/>
        <v>2.3820000000000001</v>
      </c>
      <c r="U146" s="57" t="s">
        <v>273</v>
      </c>
      <c r="V146" s="54" t="s">
        <v>274</v>
      </c>
    </row>
    <row r="147" spans="1:22" s="58" customFormat="1" ht="53.25" customHeight="1" x14ac:dyDescent="0.25">
      <c r="A147" s="4">
        <f t="shared" si="4"/>
        <v>127</v>
      </c>
      <c r="B147" s="49">
        <v>43850</v>
      </c>
      <c r="C147" s="51">
        <v>0</v>
      </c>
      <c r="D147" s="51">
        <v>0</v>
      </c>
      <c r="E147" s="51">
        <v>0</v>
      </c>
      <c r="F147" s="51">
        <v>0</v>
      </c>
      <c r="G147" s="51">
        <v>0</v>
      </c>
      <c r="H147" s="51">
        <v>0</v>
      </c>
      <c r="I147" s="51">
        <v>0</v>
      </c>
      <c r="J147" s="51">
        <v>0</v>
      </c>
      <c r="K147" s="51">
        <v>0</v>
      </c>
      <c r="L147" s="51">
        <v>0</v>
      </c>
      <c r="M147" s="51">
        <v>0</v>
      </c>
      <c r="N147" s="52" t="s">
        <v>57</v>
      </c>
      <c r="O147" s="53">
        <v>0</v>
      </c>
      <c r="P147" s="71" t="s">
        <v>272</v>
      </c>
      <c r="Q147" s="55">
        <v>0.98099999999999998</v>
      </c>
      <c r="R147" s="56" t="s">
        <v>32</v>
      </c>
      <c r="S147" s="72">
        <v>1</v>
      </c>
      <c r="T147" s="55">
        <f t="shared" si="8"/>
        <v>0.98099999999999998</v>
      </c>
      <c r="U147" s="57" t="s">
        <v>273</v>
      </c>
      <c r="V147" s="54" t="s">
        <v>274</v>
      </c>
    </row>
    <row r="148" spans="1:22" s="58" customFormat="1" ht="50.25" customHeight="1" x14ac:dyDescent="0.25">
      <c r="A148" s="4">
        <f t="shared" si="4"/>
        <v>128</v>
      </c>
      <c r="B148" s="49">
        <v>43850</v>
      </c>
      <c r="C148" s="51">
        <v>0</v>
      </c>
      <c r="D148" s="51">
        <v>0</v>
      </c>
      <c r="E148" s="51">
        <v>0</v>
      </c>
      <c r="F148" s="51">
        <v>0</v>
      </c>
      <c r="G148" s="51">
        <v>0</v>
      </c>
      <c r="H148" s="51">
        <v>0</v>
      </c>
      <c r="I148" s="51">
        <v>0</v>
      </c>
      <c r="J148" s="51">
        <v>0</v>
      </c>
      <c r="K148" s="51">
        <v>0</v>
      </c>
      <c r="L148" s="51">
        <v>0</v>
      </c>
      <c r="M148" s="51">
        <v>0</v>
      </c>
      <c r="N148" s="52" t="s">
        <v>57</v>
      </c>
      <c r="O148" s="53">
        <v>0</v>
      </c>
      <c r="P148" s="71" t="s">
        <v>272</v>
      </c>
      <c r="Q148" s="55">
        <v>0.75</v>
      </c>
      <c r="R148" s="56" t="s">
        <v>32</v>
      </c>
      <c r="S148" s="72">
        <v>1</v>
      </c>
      <c r="T148" s="55">
        <f t="shared" si="8"/>
        <v>0.75</v>
      </c>
      <c r="U148" s="57" t="s">
        <v>273</v>
      </c>
      <c r="V148" s="54" t="s">
        <v>274</v>
      </c>
    </row>
    <row r="149" spans="1:22" x14ac:dyDescent="0.25">
      <c r="A149" s="4"/>
      <c r="B149" s="46"/>
      <c r="C149" s="47"/>
      <c r="D149" s="47"/>
      <c r="E149" s="47"/>
      <c r="F149" s="47"/>
      <c r="G149" s="47"/>
      <c r="H149" s="47"/>
      <c r="I149" s="47"/>
      <c r="J149" s="47"/>
      <c r="K149" s="47"/>
      <c r="L149" s="47"/>
      <c r="M149" s="47"/>
      <c r="N149" s="48"/>
      <c r="O149" s="48"/>
      <c r="P149" s="33" t="s">
        <v>41</v>
      </c>
      <c r="Q149" s="18"/>
      <c r="R149" s="21"/>
      <c r="S149" s="21"/>
      <c r="T149" s="18"/>
      <c r="U149" s="21"/>
      <c r="V149" s="21"/>
    </row>
    <row r="150" spans="1:22" ht="48" customHeight="1" x14ac:dyDescent="0.25">
      <c r="A150" s="4">
        <v>129</v>
      </c>
      <c r="B150" s="49">
        <v>43861</v>
      </c>
      <c r="C150" s="44">
        <v>0</v>
      </c>
      <c r="D150" s="44">
        <v>0</v>
      </c>
      <c r="E150" s="44">
        <v>0</v>
      </c>
      <c r="F150" s="44">
        <v>0</v>
      </c>
      <c r="G150" s="44">
        <v>0</v>
      </c>
      <c r="H150" s="44">
        <v>0</v>
      </c>
      <c r="I150" s="44">
        <v>0</v>
      </c>
      <c r="J150" s="44">
        <v>0</v>
      </c>
      <c r="K150" s="44">
        <v>0</v>
      </c>
      <c r="L150" s="44">
        <v>0</v>
      </c>
      <c r="M150" s="44">
        <v>0</v>
      </c>
      <c r="N150" s="45" t="s">
        <v>57</v>
      </c>
      <c r="O150" s="32">
        <v>0</v>
      </c>
      <c r="P150" s="17" t="s">
        <v>53</v>
      </c>
      <c r="Q150" s="8">
        <v>4.2799999999999998E-2</v>
      </c>
      <c r="R150" s="9" t="s">
        <v>34</v>
      </c>
      <c r="S150" s="72">
        <v>285</v>
      </c>
      <c r="T150" s="16">
        <f>Q150*S150</f>
        <v>12.197999999999999</v>
      </c>
      <c r="U150" s="11" t="s">
        <v>54</v>
      </c>
      <c r="V150" s="22" t="s">
        <v>291</v>
      </c>
    </row>
    <row r="151" spans="1:22" ht="48" customHeight="1" x14ac:dyDescent="0.25">
      <c r="A151" s="4">
        <f>A150+1</f>
        <v>130</v>
      </c>
      <c r="B151" s="49">
        <v>43861</v>
      </c>
      <c r="C151" s="44">
        <v>0</v>
      </c>
      <c r="D151" s="44">
        <v>0</v>
      </c>
      <c r="E151" s="44">
        <v>0</v>
      </c>
      <c r="F151" s="44">
        <v>0</v>
      </c>
      <c r="G151" s="44">
        <v>0</v>
      </c>
      <c r="H151" s="44">
        <v>0</v>
      </c>
      <c r="I151" s="44">
        <v>0</v>
      </c>
      <c r="J151" s="44">
        <v>0</v>
      </c>
      <c r="K151" s="44">
        <v>0</v>
      </c>
      <c r="L151" s="44">
        <v>0</v>
      </c>
      <c r="M151" s="44">
        <v>0</v>
      </c>
      <c r="N151" s="45" t="s">
        <v>57</v>
      </c>
      <c r="O151" s="32">
        <v>0</v>
      </c>
      <c r="P151" s="17" t="s">
        <v>53</v>
      </c>
      <c r="Q151" s="8">
        <v>4.7500000000000001E-2</v>
      </c>
      <c r="R151" s="9" t="s">
        <v>34</v>
      </c>
      <c r="S151" s="72">
        <v>52.6</v>
      </c>
      <c r="T151" s="16">
        <f>Q151*S151</f>
        <v>2.4984999999999999</v>
      </c>
      <c r="U151" s="11" t="s">
        <v>54</v>
      </c>
      <c r="V151" s="22" t="s">
        <v>291</v>
      </c>
    </row>
    <row r="152" spans="1:22" ht="24" customHeight="1" x14ac:dyDescent="0.25">
      <c r="A152" s="4">
        <f t="shared" ref="A152:A159" si="9">A151+1</f>
        <v>131</v>
      </c>
      <c r="B152" s="49">
        <v>43861</v>
      </c>
      <c r="C152" s="44">
        <v>0</v>
      </c>
      <c r="D152" s="44">
        <v>0</v>
      </c>
      <c r="E152" s="44">
        <v>0</v>
      </c>
      <c r="F152" s="44">
        <v>0</v>
      </c>
      <c r="G152" s="44">
        <v>0</v>
      </c>
      <c r="H152" s="44">
        <v>0</v>
      </c>
      <c r="I152" s="44">
        <v>0</v>
      </c>
      <c r="J152" s="44">
        <v>0</v>
      </c>
      <c r="K152" s="44">
        <v>0</v>
      </c>
      <c r="L152" s="44">
        <v>0</v>
      </c>
      <c r="M152" s="44">
        <v>0</v>
      </c>
      <c r="N152" s="45" t="s">
        <v>57</v>
      </c>
      <c r="O152" s="32">
        <v>0</v>
      </c>
      <c r="P152" s="17" t="s">
        <v>55</v>
      </c>
      <c r="Q152" s="16">
        <v>2.1999999999999999E-2</v>
      </c>
      <c r="R152" s="9" t="s">
        <v>34</v>
      </c>
      <c r="S152" s="72">
        <v>1021.53</v>
      </c>
      <c r="T152" s="16">
        <f>Q152*S152</f>
        <v>22.473659999999999</v>
      </c>
      <c r="U152" s="11" t="s">
        <v>80</v>
      </c>
      <c r="V152" s="22" t="s">
        <v>277</v>
      </c>
    </row>
    <row r="153" spans="1:22" ht="24" customHeight="1" x14ac:dyDescent="0.25">
      <c r="A153" s="4">
        <f t="shared" si="9"/>
        <v>132</v>
      </c>
      <c r="B153" s="49">
        <v>43861</v>
      </c>
      <c r="C153" s="44">
        <v>0</v>
      </c>
      <c r="D153" s="44">
        <v>0</v>
      </c>
      <c r="E153" s="44">
        <v>0</v>
      </c>
      <c r="F153" s="44">
        <v>0</v>
      </c>
      <c r="G153" s="44">
        <v>0</v>
      </c>
      <c r="H153" s="44">
        <v>0</v>
      </c>
      <c r="I153" s="44">
        <v>0</v>
      </c>
      <c r="J153" s="44">
        <v>0</v>
      </c>
      <c r="K153" s="44">
        <v>0</v>
      </c>
      <c r="L153" s="44">
        <v>0</v>
      </c>
      <c r="M153" s="44">
        <v>0</v>
      </c>
      <c r="N153" s="45" t="s">
        <v>57</v>
      </c>
      <c r="O153" s="32">
        <v>0</v>
      </c>
      <c r="P153" s="17" t="s">
        <v>55</v>
      </c>
      <c r="Q153" s="16">
        <v>2.1999999999999999E-2</v>
      </c>
      <c r="R153" s="9" t="s">
        <v>34</v>
      </c>
      <c r="S153" s="72">
        <v>3252.2</v>
      </c>
      <c r="T153" s="16">
        <f>Q153*S153</f>
        <v>71.548399999999987</v>
      </c>
      <c r="U153" s="11" t="s">
        <v>80</v>
      </c>
      <c r="V153" s="22" t="s">
        <v>278</v>
      </c>
    </row>
    <row r="154" spans="1:22" ht="23.25" customHeight="1" x14ac:dyDescent="0.25">
      <c r="A154" s="4">
        <f t="shared" si="9"/>
        <v>133</v>
      </c>
      <c r="B154" s="49">
        <v>43861</v>
      </c>
      <c r="C154" s="44">
        <v>0</v>
      </c>
      <c r="D154" s="44">
        <v>0</v>
      </c>
      <c r="E154" s="44">
        <v>0</v>
      </c>
      <c r="F154" s="44">
        <v>0</v>
      </c>
      <c r="G154" s="44">
        <v>0</v>
      </c>
      <c r="H154" s="44">
        <v>0</v>
      </c>
      <c r="I154" s="44">
        <v>0</v>
      </c>
      <c r="J154" s="44">
        <v>0</v>
      </c>
      <c r="K154" s="44">
        <v>0</v>
      </c>
      <c r="L154" s="44">
        <v>0</v>
      </c>
      <c r="M154" s="44">
        <v>0</v>
      </c>
      <c r="N154" s="45" t="s">
        <v>57</v>
      </c>
      <c r="O154" s="32">
        <v>0</v>
      </c>
      <c r="P154" s="17" t="s">
        <v>282</v>
      </c>
      <c r="Q154" s="8">
        <v>4.8000000000000001E-2</v>
      </c>
      <c r="R154" s="9" t="s">
        <v>34</v>
      </c>
      <c r="S154" s="72">
        <f>238+226</f>
        <v>464</v>
      </c>
      <c r="T154" s="16">
        <f>Q154*S154</f>
        <v>22.272000000000002</v>
      </c>
      <c r="U154" s="11" t="s">
        <v>56</v>
      </c>
      <c r="V154" s="22" t="s">
        <v>281</v>
      </c>
    </row>
    <row r="155" spans="1:22" ht="24" customHeight="1" x14ac:dyDescent="0.25">
      <c r="A155" s="4">
        <f t="shared" si="9"/>
        <v>134</v>
      </c>
      <c r="B155" s="49">
        <v>43861</v>
      </c>
      <c r="C155" s="44">
        <v>0</v>
      </c>
      <c r="D155" s="44">
        <v>0</v>
      </c>
      <c r="E155" s="44">
        <v>0</v>
      </c>
      <c r="F155" s="44">
        <v>0</v>
      </c>
      <c r="G155" s="44">
        <v>0</v>
      </c>
      <c r="H155" s="44">
        <v>0</v>
      </c>
      <c r="I155" s="44">
        <v>0</v>
      </c>
      <c r="J155" s="44">
        <v>0</v>
      </c>
      <c r="K155" s="44">
        <v>0</v>
      </c>
      <c r="L155" s="44">
        <v>0</v>
      </c>
      <c r="M155" s="44">
        <v>0</v>
      </c>
      <c r="N155" s="45" t="s">
        <v>57</v>
      </c>
      <c r="O155" s="32">
        <v>0</v>
      </c>
      <c r="P155" s="17" t="s">
        <v>283</v>
      </c>
      <c r="Q155" s="8">
        <v>4.4499999999999998E-2</v>
      </c>
      <c r="R155" s="9" t="s">
        <v>34</v>
      </c>
      <c r="S155" s="72">
        <v>80</v>
      </c>
      <c r="T155" s="16">
        <f t="shared" ref="T155:T156" si="10">Q155*S155</f>
        <v>3.5599999999999996</v>
      </c>
      <c r="U155" s="11" t="s">
        <v>56</v>
      </c>
      <c r="V155" s="22" t="s">
        <v>281</v>
      </c>
    </row>
    <row r="156" spans="1:22" ht="20.25" customHeight="1" x14ac:dyDescent="0.25">
      <c r="A156" s="4">
        <f t="shared" si="9"/>
        <v>135</v>
      </c>
      <c r="B156" s="49">
        <v>43861</v>
      </c>
      <c r="C156" s="44">
        <v>0</v>
      </c>
      <c r="D156" s="44">
        <v>0</v>
      </c>
      <c r="E156" s="44">
        <v>0</v>
      </c>
      <c r="F156" s="44">
        <v>0</v>
      </c>
      <c r="G156" s="44">
        <v>0</v>
      </c>
      <c r="H156" s="44">
        <v>0</v>
      </c>
      <c r="I156" s="44">
        <v>0</v>
      </c>
      <c r="J156" s="44">
        <v>0</v>
      </c>
      <c r="K156" s="44">
        <v>0</v>
      </c>
      <c r="L156" s="44">
        <v>0</v>
      </c>
      <c r="M156" s="44">
        <v>0</v>
      </c>
      <c r="N156" s="45" t="s">
        <v>57</v>
      </c>
      <c r="O156" s="32">
        <v>0</v>
      </c>
      <c r="P156" s="17" t="s">
        <v>82</v>
      </c>
      <c r="Q156" s="8">
        <v>4.65E-2</v>
      </c>
      <c r="R156" s="9" t="s">
        <v>34</v>
      </c>
      <c r="S156" s="72">
        <v>140</v>
      </c>
      <c r="T156" s="16">
        <f t="shared" si="10"/>
        <v>6.51</v>
      </c>
      <c r="U156" s="11" t="s">
        <v>56</v>
      </c>
      <c r="V156" s="22" t="s">
        <v>281</v>
      </c>
    </row>
    <row r="157" spans="1:22" x14ac:dyDescent="0.25">
      <c r="A157" s="4">
        <f t="shared" si="9"/>
        <v>136</v>
      </c>
      <c r="B157" s="49">
        <v>43843</v>
      </c>
      <c r="C157" s="44">
        <v>0</v>
      </c>
      <c r="D157" s="44">
        <v>0</v>
      </c>
      <c r="E157" s="44">
        <v>0</v>
      </c>
      <c r="F157" s="44">
        <v>0</v>
      </c>
      <c r="G157" s="44">
        <v>0</v>
      </c>
      <c r="H157" s="44">
        <v>0</v>
      </c>
      <c r="I157" s="44">
        <v>0</v>
      </c>
      <c r="J157" s="44">
        <v>0</v>
      </c>
      <c r="K157" s="44">
        <v>0</v>
      </c>
      <c r="L157" s="44">
        <v>0</v>
      </c>
      <c r="M157" s="44">
        <v>0</v>
      </c>
      <c r="N157" s="45" t="s">
        <v>57</v>
      </c>
      <c r="O157" s="32">
        <v>0</v>
      </c>
      <c r="P157" s="17" t="s">
        <v>82</v>
      </c>
      <c r="Q157" s="23">
        <v>4.5789999999999997E-2</v>
      </c>
      <c r="R157" s="9" t="s">
        <v>34</v>
      </c>
      <c r="S157" s="106">
        <v>43.68</v>
      </c>
      <c r="T157" s="8">
        <v>2</v>
      </c>
      <c r="U157" s="11" t="s">
        <v>90</v>
      </c>
      <c r="V157" s="22" t="s">
        <v>208</v>
      </c>
    </row>
    <row r="158" spans="1:22" x14ac:dyDescent="0.25">
      <c r="A158" s="4">
        <f t="shared" si="9"/>
        <v>137</v>
      </c>
      <c r="B158" s="49">
        <v>43854</v>
      </c>
      <c r="C158" s="44">
        <v>0</v>
      </c>
      <c r="D158" s="44">
        <v>0</v>
      </c>
      <c r="E158" s="44">
        <v>0</v>
      </c>
      <c r="F158" s="44">
        <v>0</v>
      </c>
      <c r="G158" s="44">
        <v>0</v>
      </c>
      <c r="H158" s="44">
        <v>0</v>
      </c>
      <c r="I158" s="44">
        <v>0</v>
      </c>
      <c r="J158" s="44">
        <v>0</v>
      </c>
      <c r="K158" s="44">
        <v>0</v>
      </c>
      <c r="L158" s="44">
        <v>0</v>
      </c>
      <c r="M158" s="44">
        <v>0</v>
      </c>
      <c r="N158" s="45" t="s">
        <v>57</v>
      </c>
      <c r="O158" s="32">
        <v>0</v>
      </c>
      <c r="P158" s="17" t="s">
        <v>82</v>
      </c>
      <c r="Q158" s="23">
        <v>4.5990000000000003E-2</v>
      </c>
      <c r="R158" s="9" t="s">
        <v>34</v>
      </c>
      <c r="S158" s="106">
        <v>43.49</v>
      </c>
      <c r="T158" s="8">
        <v>2</v>
      </c>
      <c r="U158" s="11" t="s">
        <v>90</v>
      </c>
      <c r="V158" s="22" t="s">
        <v>209</v>
      </c>
    </row>
    <row r="159" spans="1:22" x14ac:dyDescent="0.25">
      <c r="A159" s="4">
        <f t="shared" si="9"/>
        <v>138</v>
      </c>
      <c r="B159" s="49">
        <v>43846</v>
      </c>
      <c r="C159" s="44">
        <v>0</v>
      </c>
      <c r="D159" s="44">
        <v>0</v>
      </c>
      <c r="E159" s="44">
        <v>0</v>
      </c>
      <c r="F159" s="44">
        <v>0</v>
      </c>
      <c r="G159" s="44">
        <v>0</v>
      </c>
      <c r="H159" s="44">
        <v>0</v>
      </c>
      <c r="I159" s="44">
        <v>0</v>
      </c>
      <c r="J159" s="44">
        <v>0</v>
      </c>
      <c r="K159" s="44">
        <v>0</v>
      </c>
      <c r="L159" s="44">
        <v>0</v>
      </c>
      <c r="M159" s="44">
        <v>0</v>
      </c>
      <c r="N159" s="45" t="s">
        <v>57</v>
      </c>
      <c r="O159" s="32">
        <v>0</v>
      </c>
      <c r="P159" s="17" t="s">
        <v>82</v>
      </c>
      <c r="Q159" s="23">
        <v>4.6940000000000003E-2</v>
      </c>
      <c r="R159" s="9" t="s">
        <v>34</v>
      </c>
      <c r="S159" s="106">
        <v>42.61</v>
      </c>
      <c r="T159" s="8">
        <v>2</v>
      </c>
      <c r="U159" s="11" t="s">
        <v>91</v>
      </c>
      <c r="V159" s="22" t="s">
        <v>210</v>
      </c>
    </row>
    <row r="160" spans="1:22" x14ac:dyDescent="0.25">
      <c r="Q160" s="3"/>
      <c r="T160" s="3"/>
    </row>
    <row r="161" spans="17:20" x14ac:dyDescent="0.25">
      <c r="Q161" s="3"/>
      <c r="T161" s="3"/>
    </row>
    <row r="162" spans="17:20" x14ac:dyDescent="0.25">
      <c r="Q162" s="3"/>
      <c r="T162" s="3"/>
    </row>
    <row r="163" spans="17:20" x14ac:dyDescent="0.25">
      <c r="Q163" s="3"/>
      <c r="T163" s="3"/>
    </row>
    <row r="164" spans="17:20" x14ac:dyDescent="0.25">
      <c r="Q164" s="3"/>
      <c r="T164" s="3"/>
    </row>
    <row r="165" spans="17:20" x14ac:dyDescent="0.25">
      <c r="Q165" s="3"/>
      <c r="T165" s="3"/>
    </row>
    <row r="166" spans="17:20" x14ac:dyDescent="0.25">
      <c r="Q166" s="3"/>
      <c r="T166" s="3"/>
    </row>
    <row r="167" spans="17:20" x14ac:dyDescent="0.25">
      <c r="Q167" s="3"/>
      <c r="T167" s="3"/>
    </row>
    <row r="168" spans="17:20" x14ac:dyDescent="0.25">
      <c r="Q168" s="3"/>
      <c r="T168" s="3"/>
    </row>
    <row r="169" spans="17:20" x14ac:dyDescent="0.25">
      <c r="Q169" s="3"/>
      <c r="T169" s="3"/>
    </row>
    <row r="170" spans="17:20" x14ac:dyDescent="0.25">
      <c r="Q170" s="3"/>
      <c r="T170" s="3"/>
    </row>
  </sheetData>
  <mergeCells count="35">
    <mergeCell ref="T1:V1"/>
    <mergeCell ref="A2:V2"/>
    <mergeCell ref="D9:D10"/>
    <mergeCell ref="G9:G10"/>
    <mergeCell ref="I9:I10"/>
    <mergeCell ref="J9:J10"/>
    <mergeCell ref="K9:K10"/>
    <mergeCell ref="L9:L10"/>
    <mergeCell ref="Q4:Q10"/>
    <mergeCell ref="S4:S10"/>
    <mergeCell ref="C9:C10"/>
    <mergeCell ref="E9:E10"/>
    <mergeCell ref="F9:F10"/>
    <mergeCell ref="H9:H10"/>
    <mergeCell ref="A4:A10"/>
    <mergeCell ref="C4:O4"/>
    <mergeCell ref="B4:B10"/>
    <mergeCell ref="F7:H8"/>
    <mergeCell ref="I7:J7"/>
    <mergeCell ref="I8:J8"/>
    <mergeCell ref="K7:L7"/>
    <mergeCell ref="K8:L8"/>
    <mergeCell ref="P4:P10"/>
    <mergeCell ref="R4:R10"/>
    <mergeCell ref="V4:V10"/>
    <mergeCell ref="C5:M5"/>
    <mergeCell ref="N5:O5"/>
    <mergeCell ref="N6:O6"/>
    <mergeCell ref="C6:L6"/>
    <mergeCell ref="C7:E8"/>
    <mergeCell ref="O7:O10"/>
    <mergeCell ref="M6:M10"/>
    <mergeCell ref="N7:N10"/>
    <mergeCell ref="T4:T10"/>
    <mergeCell ref="U4:U10"/>
  </mergeCells>
  <phoneticPr fontId="8" type="noConversion"/>
  <pageMargins left="0.7" right="0.7" top="0.75" bottom="0.75" header="0.3" footer="0.3"/>
  <pageSetup paperSize="9" scale="58" fitToHeight="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Eknm001</dc:creator>
  <cp:lastModifiedBy>Eknm001</cp:lastModifiedBy>
  <cp:lastPrinted>2019-05-30T14:02:07Z</cp:lastPrinted>
  <dcterms:created xsi:type="dcterms:W3CDTF">2019-02-08T05:40:15Z</dcterms:created>
  <dcterms:modified xsi:type="dcterms:W3CDTF">2020-03-03T13:57:12Z</dcterms:modified>
</cp:coreProperties>
</file>